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defaultThemeVersion="124226"/>
  <mc:AlternateContent xmlns:mc="http://schemas.openxmlformats.org/markup-compatibility/2006">
    <mc:Choice Requires="x15">
      <x15ac:absPath xmlns:x15ac="http://schemas.microsoft.com/office/spreadsheetml/2010/11/ac" url="D:\Desktop\SVB-Gremium\"/>
    </mc:Choice>
  </mc:AlternateContent>
  <xr:revisionPtr revIDLastSave="0" documentId="8_{78A67584-DE77-44CA-89A5-72B01F9CFDCD}" xr6:coauthVersionLast="47" xr6:coauthVersionMax="47" xr10:uidLastSave="{00000000-0000-0000-0000-000000000000}"/>
  <bookViews>
    <workbookView xWindow="-110" yWindow="-110" windowWidth="19420" windowHeight="10420" tabRatio="812" activeTab="1" xr2:uid="{00000000-000D-0000-FFFF-FFFF00000000}"/>
  </bookViews>
  <sheets>
    <sheet name="Hinweise zur Ausfüllung Antrag" sheetId="7" r:id="rId1"/>
    <sheet name="Einzelantrag" sheetId="3" r:id="rId2"/>
    <sheet name="VwV - Stufen" sheetId="6" r:id="rId3"/>
    <sheet name="Personalrichtsätze" sheetId="9" r:id="rId4"/>
    <sheet name="Musterbefüllung" sheetId="13" r:id="rId5"/>
  </sheets>
  <definedNames>
    <definedName name="_xlnm.Print_Area" localSheetId="1">Einzelantrag!$A$1:$M$60</definedName>
    <definedName name="_xlnm.Print_Area" localSheetId="4">Musterbefüllung!$A$1:$M$56</definedName>
    <definedName name="Fachbereiche" localSheetId="4">#REF!</definedName>
    <definedName name="Fachbereiche">#REF!</definedName>
  </definedNames>
  <calcPr calcId="191029"/>
</workbook>
</file>

<file path=xl/calcChain.xml><?xml version="1.0" encoding="utf-8"?>
<calcChain xmlns="http://schemas.openxmlformats.org/spreadsheetml/2006/main">
  <c r="L8" i="3" l="1"/>
  <c r="L9" i="3"/>
  <c r="L10" i="3"/>
  <c r="L11" i="3"/>
  <c r="L12" i="3"/>
  <c r="L13" i="3"/>
  <c r="L14" i="3"/>
  <c r="L15" i="3"/>
  <c r="L16" i="3"/>
  <c r="L17" i="3"/>
  <c r="L18" i="3"/>
  <c r="L19" i="3"/>
  <c r="L20" i="3"/>
  <c r="L21" i="3"/>
  <c r="L22" i="3"/>
  <c r="L23" i="3"/>
  <c r="L24" i="3"/>
  <c r="L25" i="3"/>
  <c r="J8" i="3"/>
  <c r="J9" i="3"/>
  <c r="J10" i="3"/>
  <c r="J11" i="3"/>
  <c r="J12" i="3"/>
  <c r="J13" i="3"/>
  <c r="J14" i="3"/>
  <c r="J15" i="3"/>
  <c r="J16" i="3"/>
  <c r="J17" i="3"/>
  <c r="J18" i="3"/>
  <c r="J19" i="3"/>
  <c r="J20" i="3"/>
  <c r="J21" i="3"/>
  <c r="J22" i="3"/>
  <c r="J23" i="3"/>
  <c r="J24" i="3"/>
  <c r="J25" i="3"/>
  <c r="G8" i="3"/>
  <c r="G9" i="3"/>
  <c r="G10" i="3"/>
  <c r="G11" i="3"/>
  <c r="G12" i="3"/>
  <c r="G13" i="3"/>
  <c r="G14" i="3"/>
  <c r="G15" i="3"/>
  <c r="G16" i="3"/>
  <c r="G17" i="3"/>
  <c r="G18" i="3"/>
  <c r="G19" i="3"/>
  <c r="G20" i="3"/>
  <c r="G21" i="3"/>
  <c r="G22" i="3"/>
  <c r="G23" i="3"/>
  <c r="G24" i="3"/>
  <c r="G25" i="3"/>
  <c r="L12" i="13" l="1"/>
  <c r="J11" i="13"/>
  <c r="J12" i="13"/>
  <c r="L23" i="13" l="1"/>
  <c r="L22" i="13"/>
  <c r="J22" i="13"/>
  <c r="G22" i="13"/>
  <c r="L21" i="13"/>
  <c r="J21" i="13"/>
  <c r="G21" i="13"/>
  <c r="L20" i="13"/>
  <c r="J20" i="13"/>
  <c r="G20" i="13"/>
  <c r="L19" i="13"/>
  <c r="J19" i="13"/>
  <c r="G19" i="13"/>
  <c r="L18" i="13"/>
  <c r="J18" i="13"/>
  <c r="G18" i="13"/>
  <c r="L17" i="13"/>
  <c r="J17" i="13"/>
  <c r="G17" i="13"/>
  <c r="L16" i="13"/>
  <c r="J16" i="13"/>
  <c r="G16" i="13"/>
  <c r="L15" i="13"/>
  <c r="J15" i="13"/>
  <c r="G15" i="13"/>
  <c r="L14" i="13"/>
  <c r="J14" i="13"/>
  <c r="G14" i="13"/>
  <c r="L13" i="13"/>
  <c r="J13" i="13"/>
  <c r="G13" i="13"/>
  <c r="L11" i="13"/>
  <c r="G11" i="13"/>
  <c r="L10" i="13"/>
  <c r="J10" i="13"/>
  <c r="G10" i="13"/>
  <c r="L9" i="13"/>
  <c r="J9" i="13"/>
  <c r="G9" i="13"/>
  <c r="L8" i="13"/>
  <c r="J8" i="13"/>
  <c r="G8" i="13"/>
  <c r="L7" i="13"/>
  <c r="J7" i="13"/>
  <c r="G7" i="13"/>
  <c r="M3" i="13"/>
  <c r="L7" i="3"/>
  <c r="J7" i="3"/>
  <c r="M23" i="13" l="1"/>
  <c r="G7" i="3" l="1"/>
  <c r="M26" i="3" s="1"/>
  <c r="M3" i="3" l="1"/>
</calcChain>
</file>

<file path=xl/sharedStrings.xml><?xml version="1.0" encoding="utf-8"?>
<sst xmlns="http://schemas.openxmlformats.org/spreadsheetml/2006/main" count="293" uniqueCount="230">
  <si>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</si>
  <si>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</si>
  <si>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</si>
  <si>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</si>
  <si>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</si>
  <si>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</si>
  <si>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</si>
  <si>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</si>
  <si>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</si>
  <si>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</si>
  <si>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</si>
  <si>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</si>
  <si>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</si>
  <si>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</si>
  <si>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</si>
  <si>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</si>
  <si>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E8</t>
  </si>
  <si>
    <t>E7</t>
  </si>
  <si>
    <t>E6</t>
  </si>
  <si>
    <t>E5</t>
  </si>
  <si>
    <t>E4</t>
  </si>
  <si>
    <t>E3</t>
  </si>
  <si>
    <t>E2Ü</t>
  </si>
  <si>
    <t>E2</t>
  </si>
  <si>
    <t>E1</t>
  </si>
  <si>
    <t>PKW-Fahrer</t>
  </si>
  <si>
    <t>Fremdsprachenassistent/in (-sekretär/in)</t>
  </si>
  <si>
    <t>E2-E5</t>
  </si>
  <si>
    <t>Bürokommunikation</t>
  </si>
  <si>
    <t>Kategorie</t>
  </si>
  <si>
    <t>Investitionen</t>
  </si>
  <si>
    <t>Haushaltsansätze Stellen lt. Vorgaben des Ministeriums für Finanzen und Wirtschaft</t>
  </si>
  <si>
    <t>a) Hiwi abg.HB</t>
  </si>
  <si>
    <t>b) Hiwi FH,BCAb</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</si>
  <si>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</si>
  <si>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</si>
  <si>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</si>
  <si>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</si>
  <si>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</si>
  <si>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</si>
  <si>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</si>
  <si>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</si>
  <si>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</si>
  <si>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</si>
  <si>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</si>
  <si>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</si>
  <si>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</si>
  <si>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</si>
  <si>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</si>
  <si>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</si>
  <si>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</si>
  <si>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</si>
  <si>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</si>
  <si>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</si>
  <si>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</si>
  <si>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</si>
  <si>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</si>
  <si>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</si>
  <si>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</si>
  <si>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</si>
  <si>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</si>
  <si>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</si>
  <si>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</si>
  <si>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</si>
  <si>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</si>
  <si>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</si>
  <si>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</si>
  <si>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</si>
  <si>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</si>
  <si>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</si>
  <si>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</si>
  <si>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</si>
  <si>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</si>
  <si>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</si>
  <si>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</si>
  <si>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</si>
  <si>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</si>
  <si>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</si>
  <si>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</si>
  <si>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</si>
  <si>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</si>
  <si>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</si>
  <si>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</si>
  <si>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</si>
  <si>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</si>
  <si>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</si>
  <si>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</si>
  <si>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</si>
  <si>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</si>
  <si>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</si>
  <si>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</si>
  <si>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</si>
  <si>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</si>
  <si>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</si>
  <si>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</si>
  <si>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</si>
  <si>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</si>
  <si>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</si>
  <si>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</si>
  <si>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</si>
  <si>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</si>
  <si>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</si>
  <si>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</si>
  <si>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</si>
  <si>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</si>
  <si>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</si>
  <si>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</si>
  <si>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</si>
  <si>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</si>
  <si>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</si>
  <si>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</si>
  <si>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</si>
  <si>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</si>
  <si>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</si>
  <si>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</si>
  <si>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</si>
  <si>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</si>
  <si>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</si>
  <si>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</si>
  <si>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</si>
  <si>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</si>
  <si>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</si>
  <si>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</si>
  <si>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</si>
  <si>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</si>
  <si>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</si>
  <si>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</si>
  <si>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</si>
  <si>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</si>
  <si>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</si>
  <si>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</si>
  <si>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</si>
  <si>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</si>
  <si>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</si>
  <si>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</si>
  <si>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</si>
  <si>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</si>
  <si>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</si>
  <si>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</si>
  <si>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</si>
  <si>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</si>
  <si>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</si>
  <si>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</si>
  <si>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</si>
  <si>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</si>
  <si>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</si>
  <si>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</si>
  <si>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</si>
  <si>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</si>
  <si>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</si>
  <si>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</si>
  <si>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</si>
  <si>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</si>
  <si>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</si>
  <si>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</si>
  <si>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</si>
  <si>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</si>
  <si>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</si>
  <si>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</si>
  <si>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</si>
  <si>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</si>
  <si>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</si>
  <si>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</si>
  <si>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</si>
  <si>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</si>
  <si>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</si>
  <si>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</si>
  <si>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</si>
  <si>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Summe Personal (E*)</t>
  </si>
  <si>
    <t xml:space="preserve">Mittel: </t>
  </si>
  <si>
    <t xml:space="preserve">Hier ist eine Formel hinterlegt und manuell nichts einzutragen. </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</si>
  <si>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</si>
  <si>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Hier tragen Sie bitte die benötigen Monatsstunden für Hilfskräfte ein (z. B. 10 Stunden/Monat). </t>
  </si>
  <si>
    <t xml:space="preserve">Bei Auswahl der Kategorie Sachmittel, Literaturmittel oder Investitionen in dieser Spalte die benötigten Mittel eintragen. </t>
  </si>
  <si>
    <t xml:space="preserve">Soweit Investitionen beantragt werden, ist zusätzlich anzugeben, ob Folgekosten anfallen und falls ja, aus welchen Mitteln dies finanziert werden. </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</si>
  <si>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</si>
  <si>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</si>
  <si>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Gewählte*r Vertreter*in:</t>
  </si>
  <si>
    <t>Fachbereich:</t>
  </si>
  <si>
    <t>Studentische Ansprechperson:</t>
  </si>
  <si>
    <t>Kostenstelle</t>
  </si>
  <si>
    <r>
      <t xml:space="preserve">Die Folgekosten werden über </t>
    </r>
    <r>
      <rPr>
        <u/>
        <sz val="16"/>
        <rFont val="Arial"/>
        <family val="2"/>
      </rP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</si>
  <si>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</si>
  <si>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</si>
  <si>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</si>
  <si>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</si>
  <si>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</si>
  <si>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Unterschrift gewählte*r Vertreter*in</t>
  </si>
  <si>
    <t>Unterschrift studentische Ansprechperson</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</si>
  <si>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</si>
  <si>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</si>
  <si>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</si>
  <si>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</si>
  <si>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</si>
  <si>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t>Kontakt Mailadresse Student. Ansprechperson:</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</si>
  <si>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</si>
  <si>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</si>
  <si>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</si>
  <si>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</si>
  <si>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</si>
  <si>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</si>
  <si>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</si>
  <si>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</si>
  <si>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</si>
  <si>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Kategorie Hiwi:</t>
  </si>
  <si>
    <t>Hiwi-Std. pro Monat:</t>
  </si>
  <si>
    <t>Summe Hiwi:</t>
  </si>
  <si>
    <t>Investitionen:</t>
  </si>
  <si>
    <t>Beachten Sie auch das Register "Musterbefüllung", welches Ihnen diese Hinweise zur Ausfüllung des Formularvordrucks anhand einiger konkreter Beispiele näher veranschaulicht.</t>
  </si>
  <si>
    <t>E13Ü</t>
  </si>
  <si>
    <t xml:space="preserve"> </t>
  </si>
  <si>
    <t>Wissenschaftliche Hilfskräfte</t>
  </si>
  <si>
    <t>Abschluss/Befähigung</t>
  </si>
  <si>
    <t>a) wiss. Hilfskraft mit abgeschlossener wissenschaftlicher Hochschulausbildung im Sinne der Protokollnotiz Nr. 1 zu Teil I der Entgeltordnung zum TV-L oder mit einem Master-Abschluss in einem
Fachhochschulstudiengang, der akkreditiert ist
einschl. AG-Anteile</t>
  </si>
  <si>
    <t>b) wiss. Hilfskraft mit Fachhochschulabschluss, Bachelor-Abschluss oder Master-Abschluss in einem Fachhochschulstudierngang, der nicht akkreditiert ist
einschl. AG-Anteile</t>
  </si>
  <si>
    <t>c) stud. Hilfskraft</t>
  </si>
  <si>
    <t>Projektname:</t>
  </si>
  <si>
    <t>E9b</t>
  </si>
  <si>
    <t>E9a</t>
  </si>
  <si>
    <t>E6-E9b</t>
  </si>
  <si>
    <r>
      <rPr>
        <u/>
        <sz val="16"/>
        <rFont val="Arial"/>
        <family val="2"/>
      </rPr>
      <t>(Mail:</t>
    </r>
    <r>
      <rPr>
        <u/>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sz val="16"/>
        <color indexed="12"/>
        <rFont val="Arial"/>
        <family val="2"/>
      </rPr>
      <t>Dinah.Benick@zv.uni-freiburg.de</t>
    </r>
    <r>
      <rPr>
        <u/>
        <sz val="16"/>
        <color indexed="8"/>
        <rFont val="Arial"/>
        <family val="2"/>
      </rPr>
      <t>)</t>
    </r>
  </si>
  <si>
    <t>Zeitraum 01.01.2025 bis 31.12.2025</t>
  </si>
  <si>
    <t>Stand 07.03.2024</t>
  </si>
  <si>
    <t>Stand 13.05.2024</t>
  </si>
  <si>
    <t>Jan.-Mrz. 2025</t>
  </si>
  <si>
    <t>Summe Hiwi</t>
  </si>
  <si>
    <t>Apr.-Dez. 2025</t>
  </si>
  <si>
    <t>Stundenlohn ab 01.04.2025</t>
  </si>
  <si>
    <t>Stundenlohn ab 01.04.2024</t>
  </si>
  <si>
    <t>Formularvordruck SVB 2025 - Fachbereiche (zentrale 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</si>
</sst>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00\ &quot;€&quot;"/>
    <numFmt numFmtId="166" formatCode="0\ &quot;Std./Monat&quot;"/>
    <numFmt numFmtId="167" formatCode="_-* #,##0.00\ [$€-407]_-;\-* #,##0.00\ [$€-407]_-;_-* &quot;-&quot;??\ [$€-407]_-;_-@_-"/>
  </numFmts>
  <fonts count="28" x14ac:knownFonts="1">
    <font>
      <sz val="10"/>
      <name val="Arial"/>
    </font>
    <font>
      <sz val="10"/>
      <name val="Arial"/>
      <family val="2"/>
    </font>
    <font>
      <u/>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sz val="10"/>
      <name val="Arial"/>
      <family val="2"/>
    </font>
    <font>
      <u/>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sz val="16"/>
      <color indexed="12"/>
      <name val="Arial"/>
      <family val="2"/>
    </font>
    <font>
      <sz val="16"/>
      <color indexed="12"/>
      <name val="Arial"/>
      <family val="2"/>
    </font>
    <font>
      <u/>
      <sz val="16"/>
      <color indexed="8"/>
      <name val="Arial"/>
      <family val="2"/>
    </font>
    <font>
      <sz val="14"/>
      <name val="Arial"/>
      <family val="2"/>
    </font>
    <font>
      <sz val="10"/>
      <name val="Arial"/>
      <family val="2"/>
    </font>
    <font>
      <b/>
      <sz val="12"/>
      <color indexed="8"/>
      <name val="Arial"/>
      <family val="2"/>
    </font>
    <font>
      <sz val="12"/>
      <color indexed="8"/>
      <name val="Arial"/>
      <family val="2"/>
    </font>
    <font>
      <sz val="11"/>
      <color theme="1"/>
      <name val="Calibri"/>
      <family val="2"/>
      <scheme val="minor"/>
    </font>
    <font>
      <b/>
      <sz val="14"/>
      <color theme="1"/>
      <name val="Arial"/>
      <family val="2"/>
    </font>
    <font>
      <sz val="16"/>
      <color theme="3" tint="0.39997558519241921"/>
      <name val="Arial"/>
      <family val="2"/>
    </font>
    <font>
      <sz val="14"/>
      <color theme="3" tint="0.3999755851924192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style="thin">
        <color indexed="63"/>
      </left>
      <right/>
      <top style="thin">
        <color indexed="63"/>
      </top>
      <bottom style="thin">
        <color indexed="63"/>
      </bottom>
      <diagonal/>
    </border>
    <border>
      <left style="medium">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3"/>
      </left>
      <right/>
      <top/>
      <bottom style="thin">
        <color indexed="63"/>
      </bottom>
      <diagonal/>
    </border>
    <border>
      <left style="thin">
        <color indexed="63"/>
      </left>
      <right style="thin">
        <color indexed="63"/>
      </right>
      <top/>
      <bottom style="thin">
        <color indexed="63"/>
      </bottom>
      <diagonal/>
    </border>
    <border>
      <left/>
      <right style="medium">
        <color indexed="64"/>
      </right>
      <top style="medium">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s>
  <cellStyleXfs count="7">
    <xf numFmtId="0" fontId="0" fillId="0" borderId="0"/>
    <xf numFmtId="0" fontId="22" fillId="2" borderId="0" applyNumberFormat="0" applyBorder="0" applyAlignment="0" applyProtection="0"/>
    <xf numFmtId="44" fontId="1" fillId="0" borderId="0" applyFont="0" applyFill="0" applyBorder="0" applyAlignment="0" applyProtection="0"/>
    <xf numFmtId="44" fontId="19" fillId="0" borderId="0" applyFont="0" applyFill="0" applyBorder="0" applyAlignment="0" applyProtection="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44" fontId="19" fillId="0" borderId="0" applyFont="0" applyFill="0" applyBorder="0" applyAlignment="0" applyProtection="0"/>
  </cellStyleXfs>
  <cellXfs count="173">
    <xf numFmtId="0" fontId="0" fillId="0" borderId="0" xfId="0"/>
    <xf numFmtId="49" fontId="7" fillId="0" borderId="2" xfId="0" applyNumberFormat="1" applyFont="1" applyBorder="1" applyAlignment="1" applyProtection="1">
      <alignment horizontal="center" vertical="center" wrapText="1"/>
      <protection locked="0"/>
    </xf>
    <xf numFmtId="0" fontId="7" fillId="0" borderId="0" xfId="0" applyFont="1"/>
    <xf numFmtId="44" fontId="7" fillId="0" borderId="2" xfId="5" applyFont="1" applyBorder="1"/>
    <xf numFmtId="0" fontId="23" fillId="2" borderId="3" xfId="1" applyFont="1" applyBorder="1" applyAlignment="1" applyProtection="1">
      <alignment horizontal="center" vertical="center" wrapText="1"/>
    </xf>
    <xf numFmtId="0" fontId="23" fillId="2" borderId="4" xfId="1" applyFont="1" applyBorder="1" applyAlignment="1" applyProtection="1">
      <alignment horizontal="center" vertical="center" wrapText="1"/>
    </xf>
    <xf numFmtId="0" fontId="23" fillId="2" borderId="5" xfId="1" applyFont="1" applyBorder="1" applyAlignment="1" applyProtection="1">
      <alignment horizontal="center" vertical="center" wrapText="1"/>
    </xf>
    <xf numFmtId="0" fontId="23" fillId="2" borderId="6" xfId="1" applyFont="1" applyBorder="1" applyAlignment="1" applyProtection="1">
      <alignment horizontal="center" vertical="center" wrapText="1"/>
    </xf>
    <xf numFmtId="0" fontId="23" fillId="2" borderId="7" xfId="1" applyFont="1" applyBorder="1" applyAlignment="1" applyProtection="1">
      <alignment horizontal="center" vertical="center" wrapText="1"/>
    </xf>
    <xf numFmtId="0" fontId="23" fillId="2" borderId="8" xfId="1" applyFont="1" applyBorder="1" applyAlignment="1" applyProtection="1">
      <alignment horizontal="center" vertical="center" wrapText="1"/>
    </xf>
    <xf numFmtId="0" fontId="23" fillId="2" borderId="9" xfId="1" applyFont="1" applyBorder="1" applyAlignment="1" applyProtection="1">
      <alignment horizontal="center" vertical="center" wrapText="1"/>
    </xf>
    <xf numFmtId="0" fontId="23" fillId="2" borderId="10" xfId="1" applyFont="1" applyBorder="1" applyAlignment="1" applyProtection="1">
      <alignment horizontal="center" vertical="center" wrapText="1"/>
    </xf>
    <xf numFmtId="0" fontId="7" fillId="0" borderId="2" xfId="0" applyFont="1" applyBorder="1" applyAlignment="1" applyProtection="1">
      <alignment horizontal="center" vertical="center"/>
      <protection locked="0"/>
    </xf>
    <xf numFmtId="164" fontId="7" fillId="0" borderId="2" xfId="0" applyNumberFormat="1" applyFont="1" applyBorder="1" applyAlignment="1" applyProtection="1">
      <alignment horizontal="right" vertical="center"/>
      <protection locked="0"/>
    </xf>
    <xf numFmtId="4" fontId="7" fillId="0" borderId="2" xfId="0" applyNumberFormat="1" applyFont="1" applyBorder="1" applyAlignment="1" applyProtection="1">
      <alignment horizontal="right" vertical="center"/>
      <protection locked="0"/>
    </xf>
    <xf numFmtId="4" fontId="7" fillId="3" borderId="2" xfId="0" applyNumberFormat="1" applyFont="1" applyFill="1" applyBorder="1" applyAlignment="1">
      <alignment horizontal="right" vertical="center"/>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164" fontId="7" fillId="0" borderId="11" xfId="0" applyNumberFormat="1" applyFont="1" applyBorder="1" applyAlignment="1" applyProtection="1">
      <alignment horizontal="right" vertical="center"/>
      <protection locked="0"/>
    </xf>
    <xf numFmtId="4" fontId="7" fillId="0" borderId="11" xfId="0" applyNumberFormat="1" applyFont="1" applyBorder="1" applyAlignment="1" applyProtection="1">
      <alignment horizontal="right" vertical="center"/>
      <protection locked="0"/>
    </xf>
    <xf numFmtId="0" fontId="3" fillId="0" borderId="12" xfId="0" applyFont="1" applyBorder="1" applyAlignment="1" applyProtection="1">
      <alignment vertical="center"/>
      <protection locked="0"/>
    </xf>
    <xf numFmtId="0" fontId="7" fillId="0" borderId="9"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wrapText="1"/>
      <protection locked="0"/>
    </xf>
    <xf numFmtId="0" fontId="7"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wrapText="1"/>
    </xf>
    <xf numFmtId="0" fontId="3" fillId="0" borderId="15" xfId="0" applyFont="1" applyBorder="1" applyAlignment="1" applyProtection="1">
      <alignment horizontal="center" vertical="center"/>
      <protection locked="0"/>
    </xf>
    <xf numFmtId="4" fontId="3" fillId="0" borderId="15"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10"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7" xfId="0" applyFont="1" applyBorder="1" applyAlignment="1" applyProtection="1">
      <alignment horizontal="center" vertical="center"/>
      <protection locked="0"/>
    </xf>
    <xf numFmtId="4" fontId="3" fillId="0" borderId="17"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18" xfId="0" applyFont="1" applyBorder="1" applyAlignment="1" applyProtection="1">
      <alignment horizontal="center" vertical="center"/>
      <protection locked="0"/>
    </xf>
    <xf numFmtId="4" fontId="3" fillId="0" borderId="18" xfId="0" applyNumberFormat="1" applyFont="1" applyBorder="1" applyAlignment="1" applyProtection="1">
      <alignment horizontal="center" vertical="center"/>
      <protection locked="0"/>
    </xf>
    <xf numFmtId="4" fontId="3" fillId="0" borderId="0" xfId="0" applyNumberFormat="1" applyFont="1" applyAlignment="1" applyProtection="1">
      <alignment vertical="center"/>
      <protection locked="0"/>
    </xf>
    <xf numFmtId="14" fontId="4" fillId="0" borderId="20" xfId="0" applyNumberFormat="1" applyFont="1" applyBorder="1" applyAlignment="1" applyProtection="1">
      <alignment horizontal="left" vertical="center"/>
      <protection locked="0"/>
    </xf>
    <xf numFmtId="14" fontId="4" fillId="0" borderId="0" xfId="0" applyNumberFormat="1" applyFont="1" applyAlignment="1" applyProtection="1">
      <alignment horizontal="left" vertical="center"/>
      <protection locked="0"/>
    </xf>
    <xf numFmtId="0" fontId="3" fillId="0" borderId="2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0" fontId="3" fillId="0" borderId="24" xfId="0" applyFont="1" applyBorder="1" applyAlignment="1" applyProtection="1">
      <alignment vertical="center"/>
      <protection locked="0"/>
    </xf>
    <xf numFmtId="0" fontId="4" fillId="0" borderId="0" xfId="0" applyFont="1" applyAlignment="1" applyProtection="1">
      <alignment vertical="center"/>
      <protection locked="0"/>
    </xf>
    <xf numFmtId="0" fontId="15" fillId="0" borderId="0" xfId="4" applyFont="1" applyAlignment="1" applyProtection="1">
      <protection locked="0"/>
    </xf>
    <xf numFmtId="0" fontId="4"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4" fontId="3" fillId="0" borderId="26" xfId="0" applyNumberFormat="1"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4" fillId="0" borderId="18" xfId="0" applyFont="1" applyBorder="1" applyAlignment="1" applyProtection="1">
      <alignment vertical="center"/>
      <protection locked="0"/>
    </xf>
    <xf numFmtId="4" fontId="3" fillId="0" borderId="15" xfId="0" applyNumberFormat="1" applyFont="1" applyBorder="1" applyAlignment="1" applyProtection="1">
      <alignment vertical="center"/>
      <protection locked="0"/>
    </xf>
    <xf numFmtId="4" fontId="7" fillId="0" borderId="15" xfId="0" applyNumberFormat="1" applyFont="1" applyBorder="1" applyAlignment="1" applyProtection="1">
      <alignment vertical="center"/>
      <protection locked="0"/>
    </xf>
    <xf numFmtId="0" fontId="7" fillId="0" borderId="31" xfId="0" applyFont="1" applyBorder="1" applyAlignment="1" applyProtection="1">
      <alignment vertical="center"/>
      <protection locked="0"/>
    </xf>
    <xf numFmtId="0" fontId="18" fillId="0" borderId="0" xfId="0" applyFont="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18" fillId="0" borderId="5" xfId="0" applyFont="1" applyBorder="1" applyAlignment="1" applyProtection="1">
      <alignment vertical="center"/>
      <protection locked="0"/>
    </xf>
    <xf numFmtId="14" fontId="18" fillId="0" borderId="20" xfId="0" applyNumberFormat="1" applyFont="1" applyBorder="1" applyAlignment="1" applyProtection="1">
      <alignment horizontal="left" vertical="center"/>
      <protection locked="0"/>
    </xf>
    <xf numFmtId="4" fontId="25" fillId="0" borderId="18" xfId="0" applyNumberFormat="1" applyFont="1" applyBorder="1" applyAlignment="1" applyProtection="1">
      <alignment horizontal="left" vertical="center"/>
      <protection locked="0"/>
    </xf>
    <xf numFmtId="4" fontId="25" fillId="0" borderId="0" xfId="0" applyNumberFormat="1" applyFont="1" applyAlignment="1" applyProtection="1">
      <alignment horizontal="left" vertical="center"/>
      <protection locked="0"/>
    </xf>
    <xf numFmtId="0" fontId="14" fillId="0" borderId="0" xfId="0" applyFont="1" applyAlignment="1">
      <alignment vertical="center" wrapText="1"/>
    </xf>
    <xf numFmtId="0" fontId="0" fillId="0" borderId="0" xfId="0" applyAlignment="1">
      <alignment horizontal="centerContinuous"/>
    </xf>
    <xf numFmtId="0" fontId="13" fillId="0" borderId="0" xfId="0" applyFont="1" applyAlignment="1">
      <alignment horizontal="centerContinuous" vertical="center" wrapText="1"/>
    </xf>
    <xf numFmtId="0" fontId="20" fillId="0" borderId="0" xfId="0" applyFont="1"/>
    <xf numFmtId="0" fontId="21" fillId="0" borderId="33" xfId="0" applyFont="1" applyBorder="1" applyAlignment="1">
      <alignment vertical="center"/>
    </xf>
    <xf numFmtId="0" fontId="21" fillId="0" borderId="34" xfId="0" applyFont="1" applyBorder="1" applyAlignment="1">
      <alignment vertical="center"/>
    </xf>
    <xf numFmtId="0" fontId="20" fillId="0" borderId="35" xfId="0" applyFont="1" applyBorder="1" applyAlignment="1">
      <alignment horizontal="center" vertical="center"/>
    </xf>
    <xf numFmtId="0" fontId="27" fillId="0" borderId="0" xfId="0" applyFont="1" applyAlignment="1">
      <alignment vertical="center"/>
    </xf>
    <xf numFmtId="3" fontId="27" fillId="0" borderId="0" xfId="0" applyNumberFormat="1" applyFont="1" applyAlignment="1">
      <alignment horizontal="right" vertical="center"/>
    </xf>
    <xf numFmtId="0" fontId="26" fillId="0" borderId="20" xfId="0" quotePrefix="1" applyFont="1" applyBorder="1" applyAlignment="1">
      <alignment horizontal="left" vertical="center"/>
    </xf>
    <xf numFmtId="0" fontId="26" fillId="0" borderId="0" xfId="0" quotePrefix="1" applyFont="1" applyAlignment="1">
      <alignment horizontal="left" vertical="center"/>
    </xf>
    <xf numFmtId="3" fontId="26" fillId="0" borderId="0" xfId="0" applyNumberFormat="1" applyFont="1" applyAlignment="1">
      <alignment horizontal="right" vertical="center"/>
    </xf>
    <xf numFmtId="0" fontId="5" fillId="0" borderId="0" xfId="0" applyFont="1"/>
    <xf numFmtId="0" fontId="5" fillId="0" borderId="0" xfId="0" applyFont="1" applyAlignment="1">
      <alignment horizontal="center" wrapText="1"/>
    </xf>
    <xf numFmtId="0" fontId="7" fillId="0" borderId="1" xfId="0" applyFont="1" applyBorder="1"/>
    <xf numFmtId="0" fontId="21" fillId="0" borderId="36" xfId="0" applyFont="1" applyBorder="1" applyAlignment="1">
      <alignment horizontal="left" vertical="center" wrapText="1"/>
    </xf>
    <xf numFmtId="44" fontId="7" fillId="0" borderId="0" xfId="5" applyFont="1" applyBorder="1"/>
    <xf numFmtId="0" fontId="4" fillId="0" borderId="0" xfId="0" applyFont="1" applyAlignment="1" applyProtection="1">
      <alignment horizontal="centerContinuous"/>
      <protection locked="0"/>
    </xf>
    <xf numFmtId="3" fontId="27" fillId="0" borderId="37" xfId="0" applyNumberFormat="1" applyFont="1" applyBorder="1" applyAlignment="1">
      <alignment horizontal="right" vertical="center"/>
    </xf>
    <xf numFmtId="0" fontId="27" fillId="0" borderId="20" xfId="0" applyFont="1" applyBorder="1" applyAlignment="1">
      <alignment horizontal="left" vertical="center"/>
    </xf>
    <xf numFmtId="0" fontId="27" fillId="0" borderId="20" xfId="0" quotePrefix="1" applyFont="1" applyBorder="1" applyAlignment="1">
      <alignment horizontal="left" vertical="center"/>
    </xf>
    <xf numFmtId="0" fontId="3" fillId="0" borderId="32" xfId="0" applyFont="1" applyBorder="1" applyAlignment="1" applyProtection="1">
      <alignment vertical="center"/>
      <protection locked="0"/>
    </xf>
    <xf numFmtId="166" fontId="7" fillId="0" borderId="2"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4" fontId="3" fillId="0" borderId="38" xfId="0" applyNumberFormat="1" applyFont="1" applyBorder="1" applyAlignment="1" applyProtection="1">
      <alignment horizontal="center" vertical="center"/>
      <protection locked="0"/>
    </xf>
    <xf numFmtId="166" fontId="7" fillId="0" borderId="39" xfId="0" applyNumberFormat="1" applyFont="1" applyBorder="1" applyAlignment="1" applyProtection="1">
      <alignment horizontal="center" vertical="center"/>
      <protection locked="0"/>
    </xf>
    <xf numFmtId="1" fontId="3" fillId="0" borderId="30" xfId="0" applyNumberFormat="1" applyFont="1" applyBorder="1" applyAlignment="1" applyProtection="1">
      <alignment horizontal="left" vertical="center"/>
      <protection locked="0"/>
    </xf>
    <xf numFmtId="0" fontId="10" fillId="0" borderId="0" xfId="0" applyFont="1" applyAlignment="1" applyProtection="1">
      <alignment horizontal="center"/>
      <protection locked="0"/>
    </xf>
    <xf numFmtId="167" fontId="7" fillId="0" borderId="2" xfId="0" applyNumberFormat="1" applyFont="1" applyBorder="1" applyAlignment="1" applyProtection="1">
      <alignment horizontal="center" vertical="center"/>
      <protection locked="0"/>
    </xf>
    <xf numFmtId="0" fontId="23" fillId="2" borderId="25" xfId="1" applyFont="1" applyBorder="1" applyAlignment="1" applyProtection="1">
      <alignment horizontal="center" vertical="center" wrapText="1"/>
    </xf>
    <xf numFmtId="0" fontId="23" fillId="2" borderId="28" xfId="1" applyFont="1" applyBorder="1" applyAlignment="1" applyProtection="1">
      <alignment horizontal="center" vertical="center" wrapText="1"/>
    </xf>
    <xf numFmtId="0" fontId="23" fillId="2" borderId="2" xfId="1" applyFont="1" applyBorder="1" applyAlignment="1" applyProtection="1">
      <alignment horizontal="center" vertical="center" wrapText="1"/>
    </xf>
    <xf numFmtId="167" fontId="7" fillId="0" borderId="39" xfId="0" applyNumberFormat="1" applyFont="1" applyBorder="1" applyAlignment="1" applyProtection="1">
      <alignment horizontal="center" vertical="center"/>
      <protection locked="0"/>
    </xf>
    <xf numFmtId="165" fontId="7" fillId="3" borderId="2" xfId="0" applyNumberFormat="1" applyFont="1" applyFill="1" applyBorder="1" applyAlignment="1">
      <alignment horizontal="center" vertical="center"/>
    </xf>
    <xf numFmtId="4" fontId="7" fillId="0" borderId="40" xfId="0" applyNumberFormat="1" applyFont="1" applyBorder="1" applyAlignment="1" applyProtection="1">
      <alignment horizontal="center" vertical="center"/>
      <protection locked="0"/>
    </xf>
    <xf numFmtId="166" fontId="7" fillId="0" borderId="40" xfId="0" applyNumberFormat="1" applyFont="1" applyBorder="1" applyAlignment="1" applyProtection="1">
      <alignment horizontal="center" vertical="center"/>
      <protection locked="0"/>
    </xf>
    <xf numFmtId="44" fontId="7" fillId="0" borderId="40" xfId="5" applyFont="1" applyBorder="1"/>
    <xf numFmtId="0" fontId="21" fillId="0" borderId="41" xfId="0" applyFont="1" applyBorder="1" applyAlignment="1">
      <alignment horizontal="left" vertical="center" wrapText="1"/>
    </xf>
    <xf numFmtId="0" fontId="7" fillId="0" borderId="42" xfId="0" applyFont="1" applyBorder="1"/>
    <xf numFmtId="0" fontId="7" fillId="0" borderId="7" xfId="0" applyFont="1" applyBorder="1"/>
    <xf numFmtId="0" fontId="5" fillId="0" borderId="7" xfId="0" applyFont="1" applyBorder="1" applyAlignment="1">
      <alignment horizontal="center" wrapText="1"/>
    </xf>
    <xf numFmtId="0" fontId="3" fillId="0" borderId="0" xfId="0" applyFont="1" applyAlignment="1" applyProtection="1">
      <alignment horizontal="center"/>
      <protection locked="0"/>
    </xf>
    <xf numFmtId="0" fontId="23" fillId="2" borderId="11" xfId="1" applyFont="1" applyBorder="1" applyAlignment="1" applyProtection="1">
      <alignment horizontal="center" vertical="center" wrapText="1"/>
    </xf>
    <xf numFmtId="165" fontId="4" fillId="3" borderId="43" xfId="0" applyNumberFormat="1" applyFont="1" applyFill="1" applyBorder="1" applyAlignment="1">
      <alignment horizontal="center" vertical="center"/>
    </xf>
    <xf numFmtId="0" fontId="25" fillId="0" borderId="19" xfId="0" applyFont="1" applyBorder="1" applyAlignment="1" applyProtection="1">
      <alignment vertical="center"/>
      <protection locked="0"/>
    </xf>
    <xf numFmtId="4" fontId="2" fillId="0" borderId="30" xfId="4" applyNumberFormat="1" applyBorder="1" applyAlignment="1" applyProtection="1">
      <alignment vertical="center"/>
      <protection locked="0"/>
    </xf>
    <xf numFmtId="4" fontId="3" fillId="0" borderId="21" xfId="0" applyNumberFormat="1" applyFont="1" applyBorder="1" applyAlignment="1" applyProtection="1">
      <alignment vertical="center"/>
      <protection locked="0"/>
    </xf>
    <xf numFmtId="0" fontId="3" fillId="0" borderId="44" xfId="0" applyFont="1" applyBorder="1" applyAlignment="1" applyProtection="1">
      <alignment vertical="center"/>
      <protection locked="0"/>
    </xf>
    <xf numFmtId="4" fontId="7" fillId="0" borderId="39" xfId="0" applyNumberFormat="1" applyFont="1" applyBorder="1" applyAlignment="1" applyProtection="1">
      <alignment horizontal="center" vertical="center"/>
      <protection locked="0"/>
    </xf>
    <xf numFmtId="4" fontId="3" fillId="0" borderId="0" xfId="0" applyNumberFormat="1" applyFont="1" applyAlignment="1" applyProtection="1">
      <alignment horizontal="left" vertical="center"/>
      <protection locked="0"/>
    </xf>
    <xf numFmtId="0" fontId="23" fillId="2" borderId="15" xfId="1" applyFont="1" applyBorder="1" applyAlignment="1" applyProtection="1">
      <alignment horizontal="center" vertical="center" wrapText="1"/>
    </xf>
    <xf numFmtId="165" fontId="7" fillId="3" borderId="7" xfId="0" applyNumberFormat="1" applyFont="1" applyFill="1" applyBorder="1" applyAlignment="1">
      <alignment horizontal="center" vertical="center"/>
    </xf>
    <xf numFmtId="165" fontId="7" fillId="3" borderId="39" xfId="0" applyNumberFormat="1" applyFont="1" applyFill="1" applyBorder="1" applyAlignment="1">
      <alignment horizontal="center" vertical="center"/>
    </xf>
    <xf numFmtId="0" fontId="7" fillId="0" borderId="10" xfId="0" applyFont="1" applyBorder="1" applyAlignment="1" applyProtection="1">
      <alignment vertical="center" wrapText="1"/>
      <protection locked="0"/>
    </xf>
    <xf numFmtId="166" fontId="7" fillId="0" borderId="11" xfId="0" applyNumberFormat="1" applyFont="1" applyBorder="1" applyAlignment="1" applyProtection="1">
      <alignment horizontal="center" vertical="center"/>
      <protection locked="0"/>
    </xf>
    <xf numFmtId="0" fontId="23" fillId="2" borderId="40" xfId="1" applyFont="1" applyBorder="1" applyAlignment="1" applyProtection="1">
      <alignment horizontal="center" vertical="center" wrapText="1"/>
    </xf>
    <xf numFmtId="0" fontId="23" fillId="2" borderId="48" xfId="1" applyFont="1" applyBorder="1" applyAlignment="1" applyProtection="1">
      <alignment horizontal="center" vertical="center" wrapText="1"/>
    </xf>
    <xf numFmtId="164" fontId="7" fillId="0" borderId="40" xfId="0" applyNumberFormat="1" applyFont="1" applyBorder="1" applyAlignment="1" applyProtection="1">
      <alignment horizontal="right" vertical="center"/>
      <protection locked="0"/>
    </xf>
    <xf numFmtId="164" fontId="7" fillId="0" borderId="25" xfId="0" applyNumberFormat="1" applyFont="1" applyBorder="1" applyAlignment="1" applyProtection="1">
      <alignment horizontal="right" vertical="center"/>
      <protection locked="0"/>
    </xf>
    <xf numFmtId="0" fontId="23" fillId="2" borderId="31" xfId="1" applyFont="1" applyBorder="1" applyAlignment="1" applyProtection="1">
      <alignment horizontal="center" vertical="center" wrapText="1"/>
    </xf>
    <xf numFmtId="4" fontId="7" fillId="0" borderId="31" xfId="0" applyNumberFormat="1" applyFont="1" applyBorder="1" applyAlignment="1" applyProtection="1">
      <alignment horizontal="center" vertical="center"/>
      <protection locked="0"/>
    </xf>
    <xf numFmtId="4" fontId="7" fillId="0" borderId="26" xfId="0" applyNumberFormat="1" applyFont="1" applyBorder="1" applyAlignment="1" applyProtection="1">
      <alignment horizontal="center" vertical="center"/>
      <protection locked="0"/>
    </xf>
    <xf numFmtId="4" fontId="7" fillId="0" borderId="49" xfId="0" applyNumberFormat="1" applyFont="1" applyBorder="1" applyAlignment="1" applyProtection="1">
      <alignment horizontal="center" vertical="center"/>
      <protection locked="0"/>
    </xf>
    <xf numFmtId="49" fontId="7" fillId="0" borderId="39" xfId="0" applyNumberFormat="1" applyFont="1" applyBorder="1" applyAlignment="1" applyProtection="1">
      <alignment horizontal="center" vertical="center" wrapText="1"/>
      <protection locked="0"/>
    </xf>
    <xf numFmtId="0" fontId="23" fillId="2" borderId="18" xfId="1" applyFont="1" applyBorder="1" applyAlignment="1" applyProtection="1">
      <alignment horizontal="center" vertical="center" wrapText="1"/>
    </xf>
    <xf numFmtId="0" fontId="7" fillId="0" borderId="31"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4" fillId="0" borderId="50"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3" fillId="0" borderId="38" xfId="0" applyFont="1" applyBorder="1" applyAlignment="1" applyProtection="1">
      <alignment vertical="center"/>
      <protection locked="0"/>
    </xf>
    <xf numFmtId="165" fontId="4" fillId="3" borderId="51" xfId="0" applyNumberFormat="1" applyFont="1" applyFill="1" applyBorder="1" applyAlignment="1">
      <alignment horizontal="center" vertical="center"/>
    </xf>
    <xf numFmtId="0" fontId="23" fillId="2" borderId="19" xfId="1" applyFont="1" applyBorder="1" applyAlignment="1" applyProtection="1">
      <alignment horizontal="center" vertical="center" wrapText="1"/>
    </xf>
    <xf numFmtId="0" fontId="23" fillId="2" borderId="30" xfId="1" applyFont="1" applyBorder="1" applyAlignment="1" applyProtection="1">
      <alignment horizontal="center" vertical="center" wrapText="1"/>
    </xf>
    <xf numFmtId="0" fontId="23" fillId="2" borderId="32" xfId="1" applyFont="1" applyBorder="1" applyAlignment="1" applyProtection="1">
      <alignment horizontal="center" vertical="center" wrapText="1"/>
    </xf>
    <xf numFmtId="167" fontId="7" fillId="0" borderId="32" xfId="0" applyNumberFormat="1" applyFont="1" applyBorder="1" applyAlignment="1" applyProtection="1">
      <alignment horizontal="center" vertical="center"/>
      <protection locked="0"/>
    </xf>
    <xf numFmtId="167" fontId="7" fillId="0" borderId="52" xfId="0" applyNumberFormat="1"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7" fillId="0" borderId="49" xfId="0" applyFont="1" applyBorder="1" applyAlignment="1" applyProtection="1">
      <alignment horizontal="left" vertical="center" wrapText="1"/>
      <protection locked="0"/>
    </xf>
    <xf numFmtId="164" fontId="7" fillId="0" borderId="45" xfId="0" applyNumberFormat="1" applyFont="1" applyBorder="1" applyAlignment="1" applyProtection="1">
      <alignment horizontal="right" vertical="center"/>
      <protection locked="0"/>
    </xf>
    <xf numFmtId="4" fontId="7" fillId="0" borderId="39" xfId="0" applyNumberFormat="1" applyFont="1" applyBorder="1" applyAlignment="1" applyProtection="1">
      <alignment horizontal="right" vertical="center"/>
      <protection locked="0"/>
    </xf>
    <xf numFmtId="4" fontId="7" fillId="3" borderId="39" xfId="0" applyNumberFormat="1" applyFont="1" applyFill="1" applyBorder="1" applyAlignment="1">
      <alignment horizontal="right" vertical="center"/>
    </xf>
    <xf numFmtId="167" fontId="7" fillId="0" borderId="47" xfId="0" applyNumberFormat="1" applyFont="1" applyBorder="1" applyAlignment="1" applyProtection="1">
      <alignment horizontal="center" vertical="center"/>
      <protection locked="0"/>
    </xf>
    <xf numFmtId="0" fontId="14" fillId="0" borderId="0" xfId="0" applyFont="1" applyAlignment="1">
      <alignment vertical="center" wrapText="1"/>
    </xf>
    <xf numFmtId="0" fontId="8" fillId="0" borderId="0" xfId="0" applyFont="1"/>
    <xf numFmtId="0" fontId="3" fillId="0" borderId="15"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14" fontId="3" fillId="0" borderId="8" xfId="0" applyNumberFormat="1" applyFont="1" applyBorder="1" applyAlignment="1" applyProtection="1">
      <alignment horizontal="left" vertical="center"/>
      <protection locked="0"/>
    </xf>
    <xf numFmtId="14" fontId="3" fillId="0" borderId="15" xfId="0" applyNumberFormat="1" applyFont="1" applyBorder="1" applyAlignment="1" applyProtection="1">
      <alignment horizontal="left" vertical="center"/>
      <protection locked="0"/>
    </xf>
    <xf numFmtId="0" fontId="3" fillId="0" borderId="15" xfId="0" applyFont="1" applyBorder="1" applyAlignment="1" applyProtection="1">
      <alignment horizontal="center" vertical="center"/>
      <protection locked="0"/>
    </xf>
    <xf numFmtId="4" fontId="3" fillId="0" borderId="15"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3" fillId="0" borderId="8" xfId="0" applyFont="1" applyBorder="1" applyAlignment="1" applyProtection="1">
      <alignment horizontal="left" vertical="center"/>
      <protection locked="0"/>
    </xf>
    <xf numFmtId="0" fontId="23" fillId="2" borderId="28" xfId="1" applyFont="1" applyBorder="1" applyAlignment="1" applyProtection="1">
      <alignment horizontal="center" vertical="center" wrapText="1"/>
    </xf>
    <xf numFmtId="0" fontId="23" fillId="2" borderId="29" xfId="1" applyFont="1" applyBorder="1" applyAlignment="1" applyProtection="1">
      <alignment horizontal="center" vertical="center" wrapText="1"/>
    </xf>
    <xf numFmtId="4" fontId="3" fillId="0" borderId="15" xfId="0" applyNumberFormat="1" applyFont="1" applyBorder="1" applyAlignment="1" applyProtection="1">
      <alignment horizontal="center" vertical="center"/>
      <protection locked="0"/>
    </xf>
    <xf numFmtId="0" fontId="23" fillId="2" borderId="15" xfId="1" applyFont="1" applyBorder="1" applyAlignment="1" applyProtection="1">
      <alignment horizontal="center" vertical="center" wrapText="1"/>
    </xf>
  </cellXfs>
  <cellStyles count="7">
    <cellStyle name="40 % - Akzent1" xfId="1" builtinId="31"/>
    <cellStyle name="Euro" xfId="2" xr:uid="{00000000-0005-0000-0000-000001000000}"/>
    <cellStyle name="Euro 2" xfId="3" xr:uid="{00000000-0005-0000-0000-000002000000}"/>
    <cellStyle name="Link" xfId="4" builtinId="8"/>
    <cellStyle name="Standard" xfId="0" builtinId="0"/>
    <cellStyle name="Währung" xfId="5" builtinId="4"/>
    <cellStyle name="Währung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61</xdr:row>
      <xdr:rowOff>38100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9772650"/>
          <a:ext cx="5391150" cy="441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i="0">
              <a:solidFill>
                <a:schemeClr val="dk1"/>
              </a:solidFill>
              <a:effectLst/>
              <a:latin typeface="+mn-lt"/>
              <a:ea typeface="+mn-ea"/>
              <a:cs typeface="+mn-cs"/>
            </a:rPr>
            <a:t>Die Berechnung der Hiwi-Summe erfolgt mit den oben angegebenen Sätzen einschließl. Arbeitgeberanteil (Sozialversicherung) multipliziert mit der Beschäftigungsdauer und den angegebenen Stunden pro Monat.</a:t>
          </a:r>
          <a:r>
            <a:rPr lang="de-DE" sz="1100" i="0" baseline="0">
              <a:solidFill>
                <a:schemeClr val="dk1"/>
              </a:solidFill>
              <a:effectLst/>
              <a:latin typeface="+mn-lt"/>
              <a:ea typeface="+mn-ea"/>
              <a:cs typeface="+mn-cs"/>
            </a:rPr>
            <a:t> </a:t>
          </a:r>
          <a:r>
            <a:rPr lang="de-DE" sz="1100" i="0">
              <a:solidFill>
                <a:schemeClr val="dk1"/>
              </a:solidFill>
              <a:effectLst/>
              <a:latin typeface="+mn-lt"/>
              <a:ea typeface="+mn-ea"/>
              <a:cs typeface="+mn-cs"/>
            </a:rPr>
            <a:t>Sollten Sie pauschal Hiwi-Mittel beantragen wollen, haben Sie die Möglichkeit in der Spalte „Mittel“ den Betrag in einer Summe einzutragen. In diesen Fällen dürfen Sie keine Auswahl in der Kategorie Hiwi und Std./Monat treffen. Dann werden automatisch keine Summen berechnet und Sie können Mittel in der von Ihnen gewünschten pauschalen Höhe beantragen. Ihre Einrichtung muss dann sicherstellen, dass sämtliche Personalnebenkosten (Sozialversicherungsbeiträge</a:t>
          </a:r>
          <a:r>
            <a:rPr lang="de-DE" sz="1100" i="0" baseline="0">
              <a:solidFill>
                <a:schemeClr val="dk1"/>
              </a:solidFill>
              <a:effectLst/>
              <a:latin typeface="+mn-lt"/>
              <a:ea typeface="+mn-ea"/>
              <a:cs typeface="+mn-cs"/>
            </a:rPr>
            <a:t> </a:t>
          </a:r>
          <a:r>
            <a:rPr lang="de-DE" sz="1100" i="0">
              <a:solidFill>
                <a:schemeClr val="dk1"/>
              </a:solidFill>
              <a:effectLst/>
              <a:latin typeface="+mn-lt"/>
              <a:ea typeface="+mn-ea"/>
              <a:cs typeface="+mn-cs"/>
            </a:rPr>
            <a:t>etc.) im Rahmen der Pauschalsumme gedeckt sind.</a:t>
          </a:r>
          <a:endParaRPr lang="de-DE" i="0">
            <a:effectLst/>
          </a:endParaRPr>
        </a:p>
        <a:p>
          <a:r>
            <a:rPr lang="de-DE" sz="1100" i="0">
              <a:solidFill>
                <a:schemeClr val="dk1"/>
              </a:solidFill>
              <a:effectLst/>
              <a:latin typeface="+mn-lt"/>
              <a:ea typeface="+mn-ea"/>
              <a:cs typeface="+mn-cs"/>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15) eintragen. In diesen Fällen tragen Sie bitte in der Spalte „Maßnahmen“ (Spalte 5)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endParaRPr lang="de-DE" i="0">
            <a:effectLst/>
          </a:endParaRPr>
        </a:p>
        <a:p>
          <a:endParaRPr lang="de-D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udierendenvorschlagsbudget@stura.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udierendenvorschlagsbudget@stu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workbookViewId="0">
      <selection activeCell="B35" sqref="B35"/>
    </sheetView>
  </sheetViews>
  <sheetFormatPr baseColWidth="10" defaultRowHeight="14" x14ac:dyDescent="0.25"/>
  <cols>
    <col min="1" max="1" width="23" style="27" bestFit="1" customWidth="1"/>
    <col min="2" max="2" width="146.54296875" customWidth="1"/>
  </cols>
  <sheetData>
    <row r="1" spans="1:2" x14ac:dyDescent="0.25">
      <c r="A1" s="77" t="s">
        <v>195</v>
      </c>
      <c r="B1" s="76"/>
    </row>
    <row r="2" spans="1:2" x14ac:dyDescent="0.25">
      <c r="A2"/>
      <c r="B2" s="27"/>
    </row>
    <row r="3" spans="1:2" x14ac:dyDescent="0.25">
      <c r="A3" s="27" t="s">
        <v>164</v>
      </c>
      <c r="B3" s="75" t="s">
        <v>165</v>
      </c>
    </row>
    <row r="4" spans="1:2" x14ac:dyDescent="0.25">
      <c r="A4"/>
      <c r="B4" s="75"/>
    </row>
    <row r="5" spans="1:2" ht="28" x14ac:dyDescent="0.25">
      <c r="A5" s="27" t="s">
        <v>196</v>
      </c>
      <c r="B5" s="75" t="s">
        <v>197</v>
      </c>
    </row>
    <row r="6" spans="1:2" x14ac:dyDescent="0.25">
      <c r="A6"/>
      <c r="B6" s="75"/>
    </row>
    <row r="7" spans="1:2" ht="42" x14ac:dyDescent="0.25">
      <c r="A7" s="27" t="s">
        <v>166</v>
      </c>
      <c r="B7" s="75" t="s">
        <v>198</v>
      </c>
    </row>
    <row r="8" spans="1:2" x14ac:dyDescent="0.25">
      <c r="A8"/>
      <c r="B8" s="75"/>
    </row>
    <row r="9" spans="1:2" ht="28" x14ac:dyDescent="0.25">
      <c r="A9" s="27" t="s">
        <v>199</v>
      </c>
      <c r="B9" s="75" t="s">
        <v>200</v>
      </c>
    </row>
    <row r="10" spans="1:2" x14ac:dyDescent="0.25">
      <c r="A10"/>
      <c r="B10" s="75"/>
    </row>
    <row r="11" spans="1:2" ht="28" x14ac:dyDescent="0.25">
      <c r="A11" s="27" t="s">
        <v>167</v>
      </c>
      <c r="B11" s="75" t="s">
        <v>201</v>
      </c>
    </row>
    <row r="12" spans="1:2" x14ac:dyDescent="0.25">
      <c r="A12"/>
      <c r="B12" s="75"/>
    </row>
    <row r="13" spans="1:2" x14ac:dyDescent="0.25">
      <c r="A13" s="27" t="s">
        <v>202</v>
      </c>
      <c r="B13" s="75" t="s">
        <v>203</v>
      </c>
    </row>
    <row r="14" spans="1:2" x14ac:dyDescent="0.25">
      <c r="A14"/>
      <c r="B14" s="75"/>
    </row>
    <row r="15" spans="1:2" x14ac:dyDescent="0.25">
      <c r="A15" s="27" t="s">
        <v>168</v>
      </c>
      <c r="B15" s="75" t="s">
        <v>170</v>
      </c>
    </row>
    <row r="16" spans="1:2" x14ac:dyDescent="0.25">
      <c r="A16"/>
      <c r="B16" s="75"/>
    </row>
    <row r="17" spans="1:2" ht="56" x14ac:dyDescent="0.25">
      <c r="A17" s="27" t="s">
        <v>204</v>
      </c>
      <c r="B17" s="75" t="s">
        <v>171</v>
      </c>
    </row>
    <row r="18" spans="1:2" x14ac:dyDescent="0.25">
      <c r="A18"/>
      <c r="B18" s="75"/>
    </row>
    <row r="19" spans="1:2" x14ac:dyDescent="0.25">
      <c r="A19" s="27" t="s">
        <v>205</v>
      </c>
      <c r="B19" s="75" t="s">
        <v>172</v>
      </c>
    </row>
    <row r="20" spans="1:2" x14ac:dyDescent="0.25">
      <c r="A20"/>
      <c r="B20" s="75"/>
    </row>
    <row r="21" spans="1:2" x14ac:dyDescent="0.25">
      <c r="A21" s="27" t="s">
        <v>206</v>
      </c>
      <c r="B21" s="75" t="s">
        <v>170</v>
      </c>
    </row>
    <row r="22" spans="1:2" x14ac:dyDescent="0.25">
      <c r="A22"/>
      <c r="B22" s="75"/>
    </row>
    <row r="23" spans="1:2" x14ac:dyDescent="0.25">
      <c r="A23" s="27" t="s">
        <v>169</v>
      </c>
      <c r="B23" s="75" t="s">
        <v>173</v>
      </c>
    </row>
    <row r="25" spans="1:2" x14ac:dyDescent="0.25">
      <c r="A25" s="27" t="s">
        <v>41</v>
      </c>
      <c r="B25" s="75" t="s">
        <v>170</v>
      </c>
    </row>
    <row r="27" spans="1:2" x14ac:dyDescent="0.25">
      <c r="A27" s="27" t="s">
        <v>207</v>
      </c>
      <c r="B27" s="75" t="s">
        <v>174</v>
      </c>
    </row>
    <row r="29" spans="1:2" ht="12.5" x14ac:dyDescent="0.25">
      <c r="A29" s="158" t="s">
        <v>208</v>
      </c>
      <c r="B29" s="159"/>
    </row>
    <row r="32" spans="1:2" x14ac:dyDescent="0.25">
      <c r="A32" s="27" t="s">
        <v>222</v>
      </c>
    </row>
  </sheetData>
  <sheetProtection algorithmName="SHA-512" hashValue="5GuyaTKB5GciOPVJH4GQiV2aNkDvMWJv8ffoVhM78Q3qTgJq0c2GQ+0q5az/9+hHuN/bBWFk9hbv3m85hcTpWg==" saltValue="xBlvmXjCRQIUSkE0M60LLQ==" spinCount="100000" sheet="1" objects="1" scenarios="1"/>
  <mergeCells count="1">
    <mergeCell ref="A29:B2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55" zoomScaleNormal="55" zoomScaleSheetLayoutView="85" zoomScalePageLayoutView="75" workbookViewId="0">
      <selection activeCell="Q25" sqref="Q25"/>
    </sheetView>
  </sheetViews>
  <sheetFormatPr baseColWidth="10" defaultColWidth="11.453125" defaultRowHeight="20" x14ac:dyDescent="0.25"/>
  <cols>
    <col min="1" max="1" width="17.54296875" style="30" customWidth="1"/>
    <col min="2" max="2" width="14.7265625" style="30" customWidth="1"/>
    <col min="3" max="3" width="50.453125" style="30" customWidth="1"/>
    <col min="4" max="4" width="13.7265625" style="30" customWidth="1"/>
    <col min="5" max="5" width="13.26953125" style="40" customWidth="1"/>
    <col min="6" max="6" width="11.26953125" style="40" customWidth="1"/>
    <col min="7" max="7" width="18.54296875" style="40" customWidth="1"/>
    <col min="8" max="8" width="20" style="41" customWidth="1"/>
    <col min="9" max="9" width="23.81640625" style="41" customWidth="1"/>
    <col min="10" max="10" width="20.7265625" style="30" customWidth="1"/>
    <col min="11" max="11" width="20" style="30" customWidth="1"/>
    <col min="12" max="12" width="30.26953125" style="30" customWidth="1"/>
    <col min="13" max="13" width="55.1796875" style="30" customWidth="1"/>
    <col min="14" max="16384" width="11.453125" style="30"/>
  </cols>
  <sheetData>
    <row r="1" spans="1:13" ht="25" customHeight="1" x14ac:dyDescent="0.25">
      <c r="A1" s="166" t="s">
        <v>229</v>
      </c>
      <c r="B1" s="166"/>
      <c r="C1" s="166"/>
      <c r="D1" s="166"/>
      <c r="E1" s="166"/>
      <c r="F1" s="166"/>
      <c r="G1" s="166"/>
      <c r="H1" s="166"/>
      <c r="I1" s="166"/>
      <c r="J1" s="166"/>
      <c r="K1" s="166"/>
      <c r="L1" s="166"/>
      <c r="M1" s="166"/>
    </row>
    <row r="2" spans="1:13" ht="25" customHeight="1" x14ac:dyDescent="0.5">
      <c r="A2" s="167" t="s">
        <v>221</v>
      </c>
      <c r="B2" s="167"/>
      <c r="C2" s="167"/>
      <c r="D2" s="167"/>
      <c r="E2" s="167"/>
      <c r="F2" s="167"/>
      <c r="G2" s="167"/>
      <c r="H2" s="167"/>
      <c r="I2" s="167"/>
      <c r="J2" s="167"/>
      <c r="K2" s="167"/>
      <c r="L2" s="167"/>
      <c r="M2" s="167"/>
    </row>
    <row r="3" spans="1:13" ht="25" customHeight="1" thickBot="1" x14ac:dyDescent="0.55000000000000004">
      <c r="A3" s="92" t="s">
        <v>216</v>
      </c>
      <c r="B3" s="32"/>
      <c r="C3" s="31"/>
      <c r="D3" s="31"/>
      <c r="E3" s="31"/>
      <c r="F3" s="31"/>
      <c r="G3" s="31"/>
      <c r="H3" s="102"/>
      <c r="I3" s="102"/>
      <c r="J3" s="102"/>
      <c r="K3" s="102"/>
      <c r="L3" s="116" t="s">
        <v>186</v>
      </c>
      <c r="M3" s="33">
        <f ca="1">TODAY()</f>
        <v>45425</v>
      </c>
    </row>
    <row r="4" spans="1:13" ht="100" customHeight="1" x14ac:dyDescent="0.25">
      <c r="A4" s="4" t="s">
        <v>29</v>
      </c>
      <c r="B4" s="5" t="s">
        <v>34</v>
      </c>
      <c r="C4" s="139" t="s">
        <v>0</v>
      </c>
      <c r="D4" s="131" t="s">
        <v>189</v>
      </c>
      <c r="E4" s="5" t="s">
        <v>1</v>
      </c>
      <c r="F4" s="5" t="s">
        <v>40</v>
      </c>
      <c r="G4" s="5" t="s">
        <v>35</v>
      </c>
      <c r="H4" s="139" t="s">
        <v>36</v>
      </c>
      <c r="I4" s="131" t="s">
        <v>37</v>
      </c>
      <c r="J4" s="5" t="s">
        <v>38</v>
      </c>
      <c r="K4" s="131" t="s">
        <v>37</v>
      </c>
      <c r="L4" s="5" t="s">
        <v>225</v>
      </c>
      <c r="M4" s="146" t="s">
        <v>6</v>
      </c>
    </row>
    <row r="5" spans="1:13" ht="39" customHeight="1" x14ac:dyDescent="0.25">
      <c r="A5" s="7"/>
      <c r="B5" s="8"/>
      <c r="C5" s="125"/>
      <c r="D5" s="105"/>
      <c r="E5" s="8"/>
      <c r="F5" s="8"/>
      <c r="G5" s="8"/>
      <c r="H5" s="125"/>
      <c r="I5" s="169" t="s">
        <v>224</v>
      </c>
      <c r="J5" s="170"/>
      <c r="K5" s="169" t="s">
        <v>226</v>
      </c>
      <c r="L5" s="170"/>
      <c r="M5" s="147"/>
    </row>
    <row r="6" spans="1:13" s="34" customFormat="1" ht="18" x14ac:dyDescent="0.25">
      <c r="A6" s="10">
        <v>3</v>
      </c>
      <c r="B6" s="106">
        <v>4</v>
      </c>
      <c r="C6" s="134">
        <v>5</v>
      </c>
      <c r="D6" s="130">
        <v>6</v>
      </c>
      <c r="E6" s="106">
        <v>7</v>
      </c>
      <c r="F6" s="106">
        <v>8</v>
      </c>
      <c r="G6" s="106">
        <v>9</v>
      </c>
      <c r="H6" s="134">
        <v>10</v>
      </c>
      <c r="I6" s="106">
        <v>11</v>
      </c>
      <c r="J6" s="106">
        <v>12</v>
      </c>
      <c r="K6" s="106">
        <v>13</v>
      </c>
      <c r="L6" s="106">
        <v>14</v>
      </c>
      <c r="M6" s="148">
        <v>15</v>
      </c>
    </row>
    <row r="7" spans="1:13" x14ac:dyDescent="0.25">
      <c r="A7" s="21"/>
      <c r="B7" s="12"/>
      <c r="C7" s="140"/>
      <c r="D7" s="132"/>
      <c r="E7" s="14"/>
      <c r="F7" s="1"/>
      <c r="G7" s="15" t="str">
        <f>IF(E7&lt;&gt;"",VLOOKUP(F7,Personalrichtsätze!$A$4:$C$29,3,FALSE)*E7/12*D7,"")</f>
        <v/>
      </c>
      <c r="H7" s="135"/>
      <c r="I7" s="110"/>
      <c r="J7" s="108" t="str">
        <f>IF(I7&lt;&gt;"",(VLOOKUP(H7,Personalrichtsätze!A$35:C$37,3,FALSE)*I7*D7),"")</f>
        <v/>
      </c>
      <c r="K7" s="110"/>
      <c r="L7" s="108" t="str">
        <f>IF(K7&lt;&gt;"",(VLOOKUP(H7,Personalrichtsätze!A$35:D$37,4,FALSE)*K7*D7),"")</f>
        <v/>
      </c>
      <c r="M7" s="149"/>
    </row>
    <row r="8" spans="1:13" x14ac:dyDescent="0.25">
      <c r="A8" s="21"/>
      <c r="B8" s="12"/>
      <c r="C8" s="140"/>
      <c r="D8" s="132"/>
      <c r="E8" s="14"/>
      <c r="F8" s="1"/>
      <c r="G8" s="15" t="str">
        <f>IF(E8&lt;&gt;"",VLOOKUP(F8,Personalrichtsätze!$A$4:$C$29,3,FALSE)*E8/12*D8,"")</f>
        <v/>
      </c>
      <c r="H8" s="135"/>
      <c r="I8" s="97"/>
      <c r="J8" s="108" t="str">
        <f>IF(I8&lt;&gt;"",(VLOOKUP(H8,Personalrichtsätze!A$35:C$37,3,FALSE)*I8*D8),"")</f>
        <v/>
      </c>
      <c r="K8" s="97"/>
      <c r="L8" s="108" t="str">
        <f>IF(K8&lt;&gt;"",(VLOOKUP(H8,Personalrichtsätze!A$35:D$37,4,FALSE)*K8*D8),"")</f>
        <v/>
      </c>
      <c r="M8" s="149"/>
    </row>
    <row r="9" spans="1:13" x14ac:dyDescent="0.25">
      <c r="A9" s="21"/>
      <c r="B9" s="12"/>
      <c r="C9" s="140"/>
      <c r="D9" s="132"/>
      <c r="E9" s="14"/>
      <c r="F9" s="1"/>
      <c r="G9" s="15" t="str">
        <f>IF(E9&lt;&gt;"",VLOOKUP(F9,Personalrichtsätze!$A$4:$C$29,3,FALSE)*E9/12*D9,"")</f>
        <v/>
      </c>
      <c r="H9" s="135"/>
      <c r="I9" s="97"/>
      <c r="J9" s="108" t="str">
        <f>IF(I9&lt;&gt;"",(VLOOKUP(H9,Personalrichtsätze!A$35:C$37,3,FALSE)*I9*D9),"")</f>
        <v/>
      </c>
      <c r="K9" s="97"/>
      <c r="L9" s="108" t="str">
        <f>IF(K9&lt;&gt;"",(VLOOKUP(H9,Personalrichtsätze!A$35:D$37,4,FALSE)*K9*D9),"")</f>
        <v/>
      </c>
      <c r="M9" s="149"/>
    </row>
    <row r="10" spans="1:13" x14ac:dyDescent="0.25">
      <c r="A10" s="21"/>
      <c r="B10" s="12"/>
      <c r="C10" s="140"/>
      <c r="D10" s="132"/>
      <c r="E10" s="14"/>
      <c r="F10" s="1"/>
      <c r="G10" s="15" t="str">
        <f>IF(E10&lt;&gt;"",VLOOKUP(F10,Personalrichtsätze!$A$4:$C$29,3,FALSE)*E10/12*D10,"")</f>
        <v/>
      </c>
      <c r="H10" s="135"/>
      <c r="I10" s="97"/>
      <c r="J10" s="108" t="str">
        <f>IF(I10&lt;&gt;"",(VLOOKUP(H10,Personalrichtsätze!A$35:C$37,3,FALSE)*I10*D10),"")</f>
        <v/>
      </c>
      <c r="K10" s="97"/>
      <c r="L10" s="108" t="str">
        <f>IF(K10&lt;&gt;"",(VLOOKUP(H10,Personalrichtsätze!A$35:D$37,4,FALSE)*K10*D10),"")</f>
        <v/>
      </c>
      <c r="M10" s="149"/>
    </row>
    <row r="11" spans="1:13" x14ac:dyDescent="0.25">
      <c r="A11" s="21"/>
      <c r="B11" s="12"/>
      <c r="C11" s="140"/>
      <c r="D11" s="132"/>
      <c r="E11" s="14"/>
      <c r="F11" s="1"/>
      <c r="G11" s="15" t="str">
        <f>IF(E11&lt;&gt;"",VLOOKUP(F11,Personalrichtsätze!$A$4:$C$29,3,FALSE)*E11/12*D11,"")</f>
        <v/>
      </c>
      <c r="H11" s="135"/>
      <c r="I11" s="97"/>
      <c r="J11" s="108" t="str">
        <f>IF(I11&lt;&gt;"",(VLOOKUP(H11,Personalrichtsätze!A$35:C$37,3,FALSE)*I11*D11),"")</f>
        <v/>
      </c>
      <c r="K11" s="97"/>
      <c r="L11" s="108" t="str">
        <f>IF(K11&lt;&gt;"",(VLOOKUP(H11,Personalrichtsätze!A$35:D$37,4,FALSE)*K11*D11),"")</f>
        <v/>
      </c>
      <c r="M11" s="149"/>
    </row>
    <row r="12" spans="1:13" x14ac:dyDescent="0.25">
      <c r="A12" s="21"/>
      <c r="B12" s="12"/>
      <c r="C12" s="140"/>
      <c r="D12" s="132"/>
      <c r="E12" s="14"/>
      <c r="F12" s="1"/>
      <c r="G12" s="15" t="str">
        <f>IF(E12&lt;&gt;"",VLOOKUP(F12,Personalrichtsätze!$A$4:$C$29,3,FALSE)*E12/12*D12,"")</f>
        <v/>
      </c>
      <c r="H12" s="135"/>
      <c r="I12" s="97"/>
      <c r="J12" s="108" t="str">
        <f>IF(I12&lt;&gt;"",(VLOOKUP(H12,Personalrichtsätze!A$35:C$37,3,FALSE)*I12*D12),"")</f>
        <v/>
      </c>
      <c r="K12" s="97"/>
      <c r="L12" s="108" t="str">
        <f>IF(K12&lt;&gt;"",(VLOOKUP(H12,Personalrichtsätze!A$35:D$37,4,FALSE)*K12*D12),"")</f>
        <v/>
      </c>
      <c r="M12" s="149"/>
    </row>
    <row r="13" spans="1:13" x14ac:dyDescent="0.25">
      <c r="A13" s="21"/>
      <c r="B13" s="12"/>
      <c r="C13" s="140"/>
      <c r="D13" s="132"/>
      <c r="E13" s="14"/>
      <c r="F13" s="1"/>
      <c r="G13" s="15" t="str">
        <f>IF(E13&lt;&gt;"",VLOOKUP(F13,Personalrichtsätze!$A$4:$C$29,3,FALSE)*E13/12*D13,"")</f>
        <v/>
      </c>
      <c r="H13" s="135"/>
      <c r="I13" s="97"/>
      <c r="J13" s="108" t="str">
        <f>IF(I13&lt;&gt;"",(VLOOKUP(H13,Personalrichtsätze!A$35:C$37,3,FALSE)*I13*D13),"")</f>
        <v/>
      </c>
      <c r="K13" s="97"/>
      <c r="L13" s="108" t="str">
        <f>IF(K13&lt;&gt;"",(VLOOKUP(H13,Personalrichtsätze!A$35:D$37,4,FALSE)*K13*D13),"")</f>
        <v/>
      </c>
      <c r="M13" s="149"/>
    </row>
    <row r="14" spans="1:13" x14ac:dyDescent="0.25">
      <c r="A14" s="21"/>
      <c r="B14" s="12"/>
      <c r="C14" s="140"/>
      <c r="D14" s="132"/>
      <c r="E14" s="14"/>
      <c r="F14" s="1"/>
      <c r="G14" s="15" t="str">
        <f>IF(E14&lt;&gt;"",VLOOKUP(F14,Personalrichtsätze!$A$4:$C$29,3,FALSE)*E14/12*D14,"")</f>
        <v/>
      </c>
      <c r="H14" s="135"/>
      <c r="I14" s="97"/>
      <c r="J14" s="108" t="str">
        <f>IF(I14&lt;&gt;"",(VLOOKUP(H14,Personalrichtsätze!A$35:C$37,3,FALSE)*I14*D14),"")</f>
        <v/>
      </c>
      <c r="K14" s="97"/>
      <c r="L14" s="108" t="str">
        <f>IF(K14&lt;&gt;"",(VLOOKUP(H14,Personalrichtsätze!A$35:D$37,4,FALSE)*K14*D14),"")</f>
        <v/>
      </c>
      <c r="M14" s="149"/>
    </row>
    <row r="15" spans="1:13" x14ac:dyDescent="0.25">
      <c r="A15" s="21"/>
      <c r="B15" s="12"/>
      <c r="C15" s="140"/>
      <c r="D15" s="132"/>
      <c r="E15" s="14"/>
      <c r="F15" s="1"/>
      <c r="G15" s="15" t="str">
        <f>IF(E15&lt;&gt;"",VLOOKUP(F15,Personalrichtsätze!$A$4:$C$29,3,FALSE)*E15/12*D15,"")</f>
        <v/>
      </c>
      <c r="H15" s="135"/>
      <c r="I15" s="97"/>
      <c r="J15" s="108" t="str">
        <f>IF(I15&lt;&gt;"",(VLOOKUP(H15,Personalrichtsätze!A$35:C$37,3,FALSE)*I15*D15),"")</f>
        <v/>
      </c>
      <c r="K15" s="97"/>
      <c r="L15" s="108" t="str">
        <f>IF(K15&lt;&gt;"",(VLOOKUP(H15,Personalrichtsätze!A$35:D$37,4,FALSE)*K15*D15),"")</f>
        <v/>
      </c>
      <c r="M15" s="149"/>
    </row>
    <row r="16" spans="1:13" x14ac:dyDescent="0.25">
      <c r="A16" s="21"/>
      <c r="B16" s="12"/>
      <c r="C16" s="140"/>
      <c r="D16" s="132"/>
      <c r="E16" s="14"/>
      <c r="F16" s="1"/>
      <c r="G16" s="15" t="str">
        <f>IF(E16&lt;&gt;"",VLOOKUP(F16,Personalrichtsätze!$A$4:$C$29,3,FALSE)*E16/12*D16,"")</f>
        <v/>
      </c>
      <c r="H16" s="135"/>
      <c r="I16" s="97"/>
      <c r="J16" s="108" t="str">
        <f>IF(I16&lt;&gt;"",(VLOOKUP(H16,Personalrichtsätze!A$35:C$37,3,FALSE)*I16*D16),"")</f>
        <v/>
      </c>
      <c r="K16" s="97"/>
      <c r="L16" s="108" t="str">
        <f>IF(K16&lt;&gt;"",(VLOOKUP(H16,Personalrichtsätze!A$35:D$37,4,FALSE)*K16*D16),"")</f>
        <v/>
      </c>
      <c r="M16" s="149"/>
    </row>
    <row r="17" spans="1:13" x14ac:dyDescent="0.25">
      <c r="A17" s="21"/>
      <c r="B17" s="12"/>
      <c r="C17" s="140"/>
      <c r="D17" s="132"/>
      <c r="E17" s="14"/>
      <c r="F17" s="1"/>
      <c r="G17" s="15" t="str">
        <f>IF(E17&lt;&gt;"",VLOOKUP(F17,Personalrichtsätze!$A$4:$C$29,3,FALSE)*E17/12*D17,"")</f>
        <v/>
      </c>
      <c r="H17" s="135"/>
      <c r="I17" s="97"/>
      <c r="J17" s="108" t="str">
        <f>IF(I17&lt;&gt;"",(VLOOKUP(H17,Personalrichtsätze!A$35:C$37,3,FALSE)*I17*D17),"")</f>
        <v/>
      </c>
      <c r="K17" s="97"/>
      <c r="L17" s="108" t="str">
        <f>IF(K17&lt;&gt;"",(VLOOKUP(H17,Personalrichtsätze!A$35:D$37,4,FALSE)*K17*D17),"")</f>
        <v/>
      </c>
      <c r="M17" s="149"/>
    </row>
    <row r="18" spans="1:13" x14ac:dyDescent="0.25">
      <c r="A18" s="21"/>
      <c r="B18" s="12"/>
      <c r="C18" s="140"/>
      <c r="D18" s="132"/>
      <c r="E18" s="14"/>
      <c r="F18" s="1"/>
      <c r="G18" s="15" t="str">
        <f>IF(E18&lt;&gt;"",VLOOKUP(F18,Personalrichtsätze!$A$4:$C$29,3,FALSE)*E18/12*D18,"")</f>
        <v/>
      </c>
      <c r="H18" s="135"/>
      <c r="I18" s="97"/>
      <c r="J18" s="108" t="str">
        <f>IF(I18&lt;&gt;"",(VLOOKUP(H18,Personalrichtsätze!A$35:C$37,3,FALSE)*I18*D18),"")</f>
        <v/>
      </c>
      <c r="K18" s="97"/>
      <c r="L18" s="108" t="str">
        <f>IF(K18&lt;&gt;"",(VLOOKUP(H18,Personalrichtsätze!A$35:D$37,4,FALSE)*K18*D18),"")</f>
        <v/>
      </c>
      <c r="M18" s="149"/>
    </row>
    <row r="19" spans="1:13" x14ac:dyDescent="0.25">
      <c r="A19" s="21"/>
      <c r="B19" s="12"/>
      <c r="C19" s="140"/>
      <c r="D19" s="132"/>
      <c r="E19" s="14"/>
      <c r="F19" s="1"/>
      <c r="G19" s="15" t="str">
        <f>IF(E19&lt;&gt;"",VLOOKUP(F19,Personalrichtsätze!$A$4:$C$29,3,FALSE)*E19/12*D19,"")</f>
        <v/>
      </c>
      <c r="H19" s="135"/>
      <c r="I19" s="97"/>
      <c r="J19" s="108" t="str">
        <f>IF(I19&lt;&gt;"",(VLOOKUP(H19,Personalrichtsätze!A$35:C$37,3,FALSE)*I19*D19),"")</f>
        <v/>
      </c>
      <c r="K19" s="97"/>
      <c r="L19" s="108" t="str">
        <f>IF(K19&lt;&gt;"",(VLOOKUP(H19,Personalrichtsätze!A$35:D$37,4,FALSE)*K19*D19),"")</f>
        <v/>
      </c>
      <c r="M19" s="149"/>
    </row>
    <row r="20" spans="1:13" x14ac:dyDescent="0.25">
      <c r="A20" s="21"/>
      <c r="B20" s="12"/>
      <c r="C20" s="140"/>
      <c r="D20" s="132"/>
      <c r="E20" s="14"/>
      <c r="F20" s="1"/>
      <c r="G20" s="15" t="str">
        <f>IF(E20&lt;&gt;"",VLOOKUP(F20,Personalrichtsätze!$A$4:$C$29,3,FALSE)*E20/12*D20,"")</f>
        <v/>
      </c>
      <c r="H20" s="135"/>
      <c r="I20" s="97"/>
      <c r="J20" s="108" t="str">
        <f>IF(I20&lt;&gt;"",(VLOOKUP(H20,Personalrichtsätze!A$35:C$37,3,FALSE)*I20*D20),"")</f>
        <v/>
      </c>
      <c r="K20" s="97"/>
      <c r="L20" s="108" t="str">
        <f>IF(K20&lt;&gt;"",(VLOOKUP(H20,Personalrichtsätze!A$35:D$37,4,FALSE)*K20*D20),"")</f>
        <v/>
      </c>
      <c r="M20" s="149"/>
    </row>
    <row r="21" spans="1:13" x14ac:dyDescent="0.25">
      <c r="A21" s="22"/>
      <c r="B21" s="17"/>
      <c r="C21" s="141"/>
      <c r="D21" s="133"/>
      <c r="E21" s="19"/>
      <c r="F21" s="1"/>
      <c r="G21" s="15" t="str">
        <f>IF(E21&lt;&gt;"",VLOOKUP(F21,Personalrichtsätze!$A$4:$C$29,3,FALSE)*E21/12*D21,"")</f>
        <v/>
      </c>
      <c r="H21" s="136"/>
      <c r="I21" s="129"/>
      <c r="J21" s="108" t="str">
        <f>IF(I21&lt;&gt;"",(VLOOKUP(H21,Personalrichtsätze!A$35:C$37,3,FALSE)*I21*D21),"")</f>
        <v/>
      </c>
      <c r="K21" s="129"/>
      <c r="L21" s="108" t="str">
        <f>IF(K21&lt;&gt;"",(VLOOKUP(H21,Personalrichtsätze!A$35:D$37,4,FALSE)*K21*D21),"")</f>
        <v/>
      </c>
      <c r="M21" s="150"/>
    </row>
    <row r="22" spans="1:13" x14ac:dyDescent="0.25">
      <c r="A22" s="22"/>
      <c r="B22" s="17"/>
      <c r="C22" s="141"/>
      <c r="D22" s="133"/>
      <c r="E22" s="19"/>
      <c r="F22" s="1"/>
      <c r="G22" s="15" t="str">
        <f>IF(E22&lt;&gt;"",VLOOKUP(F22,Personalrichtsätze!$A$4:$C$29,3,FALSE)*E22/12*D22,"")</f>
        <v/>
      </c>
      <c r="H22" s="136"/>
      <c r="I22" s="129"/>
      <c r="J22" s="108" t="str">
        <f>IF(I22&lt;&gt;"",(VLOOKUP(H22,Personalrichtsätze!A$35:C$37,3,FALSE)*I22*D22),"")</f>
        <v/>
      </c>
      <c r="K22" s="129"/>
      <c r="L22" s="108" t="str">
        <f>IF(K22&lt;&gt;"",(VLOOKUP(H22,Personalrichtsätze!A$35:D$37,4,FALSE)*K22*D22),"")</f>
        <v/>
      </c>
      <c r="M22" s="150"/>
    </row>
    <row r="23" spans="1:13" x14ac:dyDescent="0.25">
      <c r="A23" s="22"/>
      <c r="B23" s="17"/>
      <c r="C23" s="141"/>
      <c r="D23" s="133"/>
      <c r="E23" s="19"/>
      <c r="F23" s="1"/>
      <c r="G23" s="15" t="str">
        <f>IF(E23&lt;&gt;"",VLOOKUP(F23,Personalrichtsätze!$A$4:$C$29,3,FALSE)*E23/12*D23,"")</f>
        <v/>
      </c>
      <c r="H23" s="136"/>
      <c r="I23" s="129"/>
      <c r="J23" s="108" t="str">
        <f>IF(I23&lt;&gt;"",(VLOOKUP(H23,Personalrichtsätze!A$35:C$37,3,FALSE)*I23*D23),"")</f>
        <v/>
      </c>
      <c r="K23" s="129"/>
      <c r="L23" s="108" t="str">
        <f>IF(K23&lt;&gt;"",(VLOOKUP(H23,Personalrichtsätze!A$35:D$37,4,FALSE)*K23*D23),"")</f>
        <v/>
      </c>
      <c r="M23" s="150"/>
    </row>
    <row r="24" spans="1:13" x14ac:dyDescent="0.25">
      <c r="A24" s="22"/>
      <c r="B24" s="17"/>
      <c r="C24" s="141"/>
      <c r="D24" s="133"/>
      <c r="E24" s="19"/>
      <c r="F24" s="1"/>
      <c r="G24" s="15" t="str">
        <f>IF(E24&lt;&gt;"",VLOOKUP(F24,Personalrichtsätze!$A$4:$C$29,3,FALSE)*E24/12*D24,"")</f>
        <v/>
      </c>
      <c r="H24" s="136"/>
      <c r="I24" s="129"/>
      <c r="J24" s="108" t="str">
        <f>IF(I24&lt;&gt;"",(VLOOKUP(H24,Personalrichtsätze!A$35:C$37,3,FALSE)*I24*D24),"")</f>
        <v/>
      </c>
      <c r="K24" s="129"/>
      <c r="L24" s="108" t="str">
        <f>IF(K24&lt;&gt;"",(VLOOKUP(H24,Personalrichtsätze!A$35:D$37,4,FALSE)*K24*D24),"")</f>
        <v/>
      </c>
      <c r="M24" s="150"/>
    </row>
    <row r="25" spans="1:13" ht="20.5" thickBot="1" x14ac:dyDescent="0.3">
      <c r="A25" s="151"/>
      <c r="B25" s="152"/>
      <c r="C25" s="153"/>
      <c r="D25" s="154"/>
      <c r="E25" s="155"/>
      <c r="F25" s="138"/>
      <c r="G25" s="156" t="str">
        <f>IF(E25&lt;&gt;"",VLOOKUP(F25,Personalrichtsätze!$A$4:$C$29,3,FALSE)*E25/12*D25,"")</f>
        <v/>
      </c>
      <c r="H25" s="137"/>
      <c r="I25" s="100"/>
      <c r="J25" s="127" t="str">
        <f>IF(I25&lt;&gt;"",(VLOOKUP(H25,Personalrichtsätze!A$35:C$37,3,FALSE)*I25*D25),"")</f>
        <v/>
      </c>
      <c r="K25" s="100"/>
      <c r="L25" s="127" t="str">
        <f>IF(K25&lt;&gt;"",(VLOOKUP(H25,Personalrichtsätze!A$35:D$37,4,FALSE)*K25*D25),"")</f>
        <v/>
      </c>
      <c r="M25" s="157"/>
    </row>
    <row r="26" spans="1:13" ht="20.5" thickBot="1" x14ac:dyDescent="0.3">
      <c r="A26" s="142" t="s">
        <v>41</v>
      </c>
      <c r="B26" s="143"/>
      <c r="C26" s="144"/>
      <c r="D26" s="98"/>
      <c r="E26" s="98"/>
      <c r="F26" s="99"/>
      <c r="G26" s="99"/>
      <c r="H26" s="99"/>
      <c r="I26" s="98"/>
      <c r="J26" s="98"/>
      <c r="K26" s="98"/>
      <c r="L26" s="98"/>
      <c r="M26" s="145">
        <f>SUM($G$7:$G$25)+SUM($J$7:$J$25)+SUM($L$7:$L$25)+SUM($M$7:$M$25)</f>
        <v>0</v>
      </c>
    </row>
    <row r="27" spans="1:13" ht="20.5" thickTop="1" x14ac:dyDescent="0.25">
      <c r="A27" s="56"/>
      <c r="B27" s="56"/>
      <c r="D27" s="40"/>
      <c r="F27" s="41"/>
      <c r="G27" s="41"/>
      <c r="I27" s="40"/>
      <c r="J27" s="40"/>
      <c r="K27" s="40"/>
      <c r="L27" s="40"/>
      <c r="M27" s="40"/>
    </row>
    <row r="28" spans="1:13" ht="20.5" thickBot="1" x14ac:dyDescent="0.3">
      <c r="C28" s="40"/>
      <c r="D28" s="41"/>
    </row>
    <row r="29" spans="1:13" x14ac:dyDescent="0.25">
      <c r="A29" s="71" t="s">
        <v>178</v>
      </c>
      <c r="B29" s="42"/>
      <c r="C29" s="43"/>
      <c r="D29" s="44"/>
      <c r="E29" s="70" t="s">
        <v>179</v>
      </c>
      <c r="F29" s="43"/>
      <c r="G29" s="43"/>
      <c r="H29" s="44"/>
      <c r="I29" s="73" t="s">
        <v>185</v>
      </c>
      <c r="J29" s="65"/>
      <c r="K29" s="65"/>
      <c r="L29" s="65"/>
      <c r="M29" s="119" t="s">
        <v>180</v>
      </c>
    </row>
    <row r="30" spans="1:13" x14ac:dyDescent="0.25">
      <c r="A30" s="162"/>
      <c r="B30" s="163"/>
      <c r="C30" s="163"/>
      <c r="D30" s="41"/>
      <c r="E30" s="164"/>
      <c r="F30" s="164"/>
      <c r="G30" s="164"/>
      <c r="H30" s="164"/>
      <c r="I30" s="165"/>
      <c r="J30" s="165"/>
      <c r="K30" s="124"/>
      <c r="L30" s="45"/>
      <c r="M30" s="101"/>
    </row>
    <row r="31" spans="1:13" x14ac:dyDescent="0.25">
      <c r="A31" s="46"/>
      <c r="B31" s="47"/>
      <c r="C31" s="40"/>
      <c r="D31" s="41"/>
      <c r="M31" s="48"/>
    </row>
    <row r="32" spans="1:13" x14ac:dyDescent="0.25">
      <c r="A32" s="72" t="s">
        <v>177</v>
      </c>
      <c r="B32" s="47"/>
      <c r="C32" s="40"/>
      <c r="D32" s="41"/>
      <c r="E32" s="69" t="s">
        <v>194</v>
      </c>
      <c r="I32" s="74" t="s">
        <v>192</v>
      </c>
      <c r="L32" s="74"/>
      <c r="M32" s="48"/>
    </row>
    <row r="33" spans="1:13" x14ac:dyDescent="0.25">
      <c r="A33" s="162"/>
      <c r="B33" s="163"/>
      <c r="C33" s="163"/>
      <c r="D33" s="41"/>
      <c r="E33" s="164"/>
      <c r="F33" s="164"/>
      <c r="G33" s="164"/>
      <c r="H33" s="164"/>
      <c r="I33" s="66"/>
      <c r="J33" s="45"/>
      <c r="K33" s="45"/>
      <c r="L33" s="67"/>
      <c r="M33" s="120"/>
    </row>
    <row r="34" spans="1:13" x14ac:dyDescent="0.25">
      <c r="A34" s="46"/>
      <c r="B34" s="47"/>
      <c r="C34" s="40"/>
      <c r="D34" s="41"/>
      <c r="L34" s="68"/>
      <c r="M34" s="96"/>
    </row>
    <row r="35" spans="1:13" x14ac:dyDescent="0.25">
      <c r="A35" s="46"/>
      <c r="B35" s="47"/>
      <c r="C35" s="40"/>
      <c r="D35" s="41"/>
      <c r="M35" s="48"/>
    </row>
    <row r="36" spans="1:13" x14ac:dyDescent="0.25">
      <c r="A36" s="49"/>
      <c r="C36" s="40"/>
      <c r="D36" s="41"/>
      <c r="M36" s="48"/>
    </row>
    <row r="37" spans="1:13" x14ac:dyDescent="0.25">
      <c r="A37" s="49"/>
      <c r="C37" s="40"/>
      <c r="D37" s="41"/>
      <c r="M37" s="48"/>
    </row>
    <row r="38" spans="1:13" x14ac:dyDescent="0.25">
      <c r="A38" s="168"/>
      <c r="B38" s="160"/>
      <c r="C38" s="160"/>
      <c r="D38" s="40"/>
      <c r="E38" s="164"/>
      <c r="F38" s="164"/>
      <c r="G38" s="164"/>
      <c r="H38" s="164"/>
      <c r="I38" s="171"/>
      <c r="J38" s="171"/>
      <c r="K38" s="41"/>
      <c r="L38" s="41"/>
      <c r="M38" s="121"/>
    </row>
    <row r="39" spans="1:13" ht="20.5" thickBot="1" x14ac:dyDescent="0.3">
      <c r="A39" s="50" t="s">
        <v>187</v>
      </c>
      <c r="B39" s="51"/>
      <c r="C39" s="51"/>
      <c r="D39" s="51"/>
      <c r="E39" s="52" t="s">
        <v>188</v>
      </c>
      <c r="F39" s="53"/>
      <c r="G39" s="53"/>
      <c r="H39" s="54"/>
      <c r="I39" s="52" t="s">
        <v>193</v>
      </c>
      <c r="J39" s="51"/>
      <c r="K39" s="51"/>
      <c r="L39" s="51"/>
      <c r="M39" s="55"/>
    </row>
    <row r="40" spans="1:13" x14ac:dyDescent="0.25">
      <c r="C40" s="40"/>
      <c r="D40" s="41"/>
    </row>
    <row r="41" spans="1:13" x14ac:dyDescent="0.25">
      <c r="A41" s="56" t="s">
        <v>183</v>
      </c>
      <c r="C41" s="40"/>
      <c r="D41" s="41"/>
    </row>
    <row r="42" spans="1:13" x14ac:dyDescent="0.25">
      <c r="A42" s="56" t="s">
        <v>184</v>
      </c>
      <c r="C42" s="40"/>
      <c r="D42" s="41"/>
    </row>
    <row r="43" spans="1:13" ht="20.5" thickBot="1" x14ac:dyDescent="0.3">
      <c r="A43" s="56"/>
      <c r="C43" s="40"/>
      <c r="D43" s="41"/>
    </row>
    <row r="44" spans="1:13" ht="20.5" thickBot="1" x14ac:dyDescent="0.3">
      <c r="A44" s="20"/>
      <c r="B44" s="30" t="s">
        <v>7</v>
      </c>
      <c r="C44" s="40"/>
      <c r="D44" s="41"/>
    </row>
    <row r="45" spans="1:13" ht="20.5" thickBot="1" x14ac:dyDescent="0.3">
      <c r="C45" s="40"/>
      <c r="D45" s="41"/>
    </row>
    <row r="46" spans="1:13" ht="20.5" thickBot="1" x14ac:dyDescent="0.3">
      <c r="A46" s="20"/>
      <c r="B46" s="30" t="s">
        <v>8</v>
      </c>
      <c r="D46" s="161" t="s">
        <v>181</v>
      </c>
      <c r="E46" s="161"/>
      <c r="F46" s="161"/>
      <c r="G46" s="161"/>
      <c r="H46" s="160"/>
      <c r="I46" s="160"/>
      <c r="J46" s="30" t="s">
        <v>182</v>
      </c>
    </row>
    <row r="47" spans="1:13" x14ac:dyDescent="0.25">
      <c r="C47" s="40"/>
    </row>
    <row r="49" spans="1:9" x14ac:dyDescent="0.25">
      <c r="A49" s="30" t="s">
        <v>176</v>
      </c>
    </row>
    <row r="50" spans="1:9" x14ac:dyDescent="0.25">
      <c r="A50" s="30" t="s">
        <v>190</v>
      </c>
    </row>
    <row r="51" spans="1:9" x14ac:dyDescent="0.25">
      <c r="A51" s="30" t="s">
        <v>191</v>
      </c>
    </row>
    <row r="52" spans="1:9" x14ac:dyDescent="0.4">
      <c r="A52" s="57" t="s">
        <v>220</v>
      </c>
    </row>
    <row r="53" spans="1:9" x14ac:dyDescent="0.25">
      <c r="H53" s="29"/>
    </row>
    <row r="54" spans="1:9" x14ac:dyDescent="0.25">
      <c r="A54" s="58" t="s">
        <v>39</v>
      </c>
      <c r="B54" s="59"/>
      <c r="C54" s="59"/>
      <c r="D54" s="59"/>
      <c r="E54" s="60"/>
      <c r="F54" s="60"/>
      <c r="G54" s="60"/>
      <c r="I54" s="61"/>
    </row>
    <row r="55" spans="1:9" x14ac:dyDescent="0.25">
      <c r="A55" s="62"/>
    </row>
    <row r="56" spans="1:9" x14ac:dyDescent="0.25">
      <c r="A56" s="62" t="s">
        <v>3</v>
      </c>
    </row>
    <row r="57" spans="1:9" x14ac:dyDescent="0.25">
      <c r="A57" s="62" t="s">
        <v>4</v>
      </c>
    </row>
    <row r="58" spans="1:9" x14ac:dyDescent="0.25">
      <c r="A58" s="62" t="s">
        <v>5</v>
      </c>
    </row>
    <row r="59" spans="1:9" x14ac:dyDescent="0.25">
      <c r="A59" s="63"/>
      <c r="B59" s="64"/>
      <c r="C59" s="64"/>
      <c r="D59" s="64"/>
      <c r="E59" s="28"/>
      <c r="F59" s="28"/>
      <c r="G59" s="28"/>
      <c r="H59" s="29"/>
      <c r="I59" s="29"/>
    </row>
    <row r="61" spans="1:9" x14ac:dyDescent="0.25">
      <c r="A61" s="30" t="s">
        <v>223</v>
      </c>
    </row>
  </sheetData>
  <sheetProtection algorithmName="SHA-512" hashValue="deVU8QhAhxQQRtqHK8cnUmb02GCHTjbWQyewTPEfFnX00D1oSAJP5k+hgiSIFkitXGdknT10oI/DbpLVM84fMA==" saltValue="DDOcE3sdr/AblJAISxZ+fg==" spinCount="100000" sheet="1" insertRows="0" sort="0" autoFilter="0"/>
  <mergeCells count="14">
    <mergeCell ref="A1:M1"/>
    <mergeCell ref="A2:M2"/>
    <mergeCell ref="A33:C33"/>
    <mergeCell ref="A38:C38"/>
    <mergeCell ref="I5:J5"/>
    <mergeCell ref="K5:L5"/>
    <mergeCell ref="I38:J38"/>
    <mergeCell ref="E33:H33"/>
    <mergeCell ref="E30:H30"/>
    <mergeCell ref="H46:I46"/>
    <mergeCell ref="D46:G46"/>
    <mergeCell ref="A30:C30"/>
    <mergeCell ref="E38:H38"/>
    <mergeCell ref="I30:J30"/>
  </mergeCells>
  <dataValidations xWindow="592" yWindow="363" count="7">
    <dataValidation type="list" allowBlank="1" sqref="A30" xr:uid="{00000000-0002-0000-0100-000000000000}">
      <formula1>Fachbereiche</formula1>
    </dataValidation>
    <dataValidation type="textLength" operator="lessThanOrEqual" allowBlank="1" showInputMessage="1" showErrorMessage="1" errorTitle="Monate" error="Bitte ganze oder halbe Monate eingeben." promptTitle="Monate" prompt="Bitte ganze oder halbe Monate eintragen; z.B. 4 od. 4,5 Monate_x000a_" sqref="D7:D25" xr:uid="{00000000-0002-0000-0100-000001000000}">
      <formula1>3</formula1>
    </dataValidation>
    <dataValidation type="textLength" allowBlank="1" showInputMessage="1" showErrorMessage="1" errorTitle="VZÄ-Anteil" error="VZÄ-Anteile bitte wie folgt eingeben:_x000a_z.B 1,00 =100% Beschäftigungsumfang; 0,75 =75% Beschäftigungsumfang; 0,50 = 50% Beschäftigungsumfang usw._x000a_" promptTitle="VZÄ-Anteile eingeben" prompt="VZÄ-Anteile bitte wie folgt eingeben:_x000a_z.B 1,00 =100% Beschäftigungsumfang; 0,75 =75% Beschäftigungsumfang; 0,50 = 50% Beschäftigungsumfang usw._x000a_" sqref="E7:E25" xr:uid="{00000000-0002-0000-0100-000002000000}">
      <formula1>1</formula1>
      <formula2>4</formula2>
    </dataValidation>
    <dataValidation type="whole" allowBlank="1" showInputMessage="1" showErrorMessage="1" errorTitle="Stufe lt. VwV" error="nur Stufe 1, 2 oder 3 zulässig" promptTitle="Zuordnung Maßnahme Stufe lt. VwV" sqref="B7:B25" xr:uid="{00000000-0002-0000-0100-000003000000}">
      <formula1>1</formula1>
      <formula2>3</formula2>
    </dataValidation>
    <dataValidation type="list" allowBlank="1" showInputMessage="1" showErrorMessage="1" errorTitle="Werteeingabe eingeschränkt" error="Werteeingabe auf Auswahlliste beschränkt" promptTitle="Kategorie" sqref="A7:A25" xr:uid="{00000000-0002-0000-0100-000004000000}">
      <formula1>"Personal, Sachmittel, Literaturmittel, Investitionen"</formula1>
    </dataValidation>
    <dataValidation type="list" allowBlank="1" showInputMessage="1" showErrorMessage="1" errorTitle="Kategorie Hiwi" error="Bitte eine der drei Auswahlmöglichkeiten eingeben" promptTitle="Auswahl Art Hiwi" prompt="Bitte geben Sie aus der Liste die Art der Hilfskraft an; die Kategorien a), b) und c) sind unten inhaltlich aufgeführt_x000a_" sqref="H7:H25" xr:uid="{00000000-0002-0000-0100-000005000000}">
      <mc:AlternateContent xmlns:x12ac="http://schemas.microsoft.com/office/spreadsheetml/2011/1/ac" xmlns:mc="http://schemas.openxmlformats.org/markup-compatibility/2006">
        <mc:Choice Requires="x12ac">
          <x12ac:list>a) Hiwi abg.HB," b) Hiwi FH,BCAb", c) stud. Hilfskraft</x12ac:list>
        </mc:Choice>
        <mc:Fallback>
          <formula1>"a) Hiwi abg.HB, b) Hiwi FH,BCAb, c) stud. Hilfskraft"</formula1>
        </mc:Fallback>
      </mc:AlternateContent>
    </dataValidation>
    <dataValidation type="list" allowBlank="1" showInputMessage="1" showErrorMessage="1" errorTitle="Wertigkeit" error="Wertigkeit in E-Stufen lt. Liste_x000a_" promptTitle="Wertigkeit" prompt="Wertigkeit" sqref="F7:F25" xr:uid="{00000000-0002-0000-0100-000006000000}">
      <formula1>"E1, E2, E2Ü, E15Ü, E2-E5, E6-E9, E3, E4, E5, E6, E7, E8, E9a, E9b, E10, E11, E12, E13, E13Ü, E14, E15, PKW-Fahrer,"</formula1>
    </dataValidation>
  </dataValidations>
  <hyperlinks>
    <hyperlink ref="A52" r:id="rId1" display="mailto:studierendenvorschlagsbudget@stura.org" xr:uid="{00000000-0004-0000-0100-000000000000}"/>
  </hyperlinks>
  <pageMargins left="0.7" right="0.7" top="0.75" bottom="0.75" header="0.3" footer="0.3"/>
  <pageSetup paperSize="9" scale="4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1"/>
  <sheetViews>
    <sheetView workbookViewId="0">
      <selection activeCell="B35" sqref="B35"/>
    </sheetView>
  </sheetViews>
  <sheetFormatPr baseColWidth="10" defaultRowHeight="12.5" x14ac:dyDescent="0.25"/>
  <sheetData>
    <row r="1" spans="1:1" ht="15.5" x14ac:dyDescent="0.25">
      <c r="A1" s="24" t="s">
        <v>49</v>
      </c>
    </row>
    <row r="2" spans="1:1" ht="15.5" x14ac:dyDescent="0.25">
      <c r="A2" s="24"/>
    </row>
    <row r="3" spans="1:1" ht="15.5" x14ac:dyDescent="0.25">
      <c r="A3" s="24" t="s">
        <v>50</v>
      </c>
    </row>
    <row r="4" spans="1:1" ht="15.5" x14ac:dyDescent="0.25">
      <c r="A4" s="24" t="s">
        <v>51</v>
      </c>
    </row>
    <row r="5" spans="1:1" ht="15.5" x14ac:dyDescent="0.25">
      <c r="A5" s="25" t="s">
        <v>52</v>
      </c>
    </row>
    <row r="6" spans="1:1" ht="15.5" x14ac:dyDescent="0.25">
      <c r="A6" s="25"/>
    </row>
    <row r="7" spans="1:1" ht="15.5" x14ac:dyDescent="0.25">
      <c r="A7" s="24" t="s">
        <v>53</v>
      </c>
    </row>
    <row r="8" spans="1:1" ht="15.5" x14ac:dyDescent="0.25">
      <c r="A8" s="24" t="s">
        <v>54</v>
      </c>
    </row>
    <row r="9" spans="1:1" ht="15.5" x14ac:dyDescent="0.25">
      <c r="A9" s="24" t="s">
        <v>55</v>
      </c>
    </row>
    <row r="10" spans="1:1" ht="15.5" x14ac:dyDescent="0.25">
      <c r="A10" s="24" t="s">
        <v>56</v>
      </c>
    </row>
    <row r="11" spans="1:1" ht="15.5" x14ac:dyDescent="0.25">
      <c r="A11" s="24" t="s">
        <v>57</v>
      </c>
    </row>
    <row r="12" spans="1:1" ht="15.5" x14ac:dyDescent="0.25">
      <c r="A12" s="24" t="s">
        <v>58</v>
      </c>
    </row>
    <row r="13" spans="1:1" ht="15.5" x14ac:dyDescent="0.25">
      <c r="A13" s="24" t="s">
        <v>59</v>
      </c>
    </row>
    <row r="14" spans="1:1" ht="15.5" x14ac:dyDescent="0.25">
      <c r="A14" s="24" t="s">
        <v>60</v>
      </c>
    </row>
    <row r="15" spans="1:1" ht="15.5" x14ac:dyDescent="0.25">
      <c r="A15" s="24" t="s">
        <v>61</v>
      </c>
    </row>
    <row r="16" spans="1:1" ht="15.5" x14ac:dyDescent="0.25">
      <c r="A16" s="24" t="s">
        <v>62</v>
      </c>
    </row>
    <row r="17" spans="1:1" ht="15.5" x14ac:dyDescent="0.25">
      <c r="A17" s="24" t="s">
        <v>63</v>
      </c>
    </row>
    <row r="18" spans="1:1" ht="15.5" x14ac:dyDescent="0.25">
      <c r="A18" s="24" t="s">
        <v>64</v>
      </c>
    </row>
    <row r="19" spans="1:1" ht="15.5" x14ac:dyDescent="0.25">
      <c r="A19" s="24" t="s">
        <v>65</v>
      </c>
    </row>
    <row r="20" spans="1:1" ht="15.5" x14ac:dyDescent="0.25">
      <c r="A20" s="24" t="s">
        <v>66</v>
      </c>
    </row>
    <row r="21" spans="1:1" ht="15.5" x14ac:dyDescent="0.25">
      <c r="A21" s="24" t="s">
        <v>67</v>
      </c>
    </row>
    <row r="22" spans="1:1" ht="15.5" x14ac:dyDescent="0.25">
      <c r="A22" s="24" t="s">
        <v>68</v>
      </c>
    </row>
    <row r="23" spans="1:1" ht="15.5" x14ac:dyDescent="0.25">
      <c r="A23" s="24" t="s">
        <v>69</v>
      </c>
    </row>
    <row r="24" spans="1:1" ht="15.5" x14ac:dyDescent="0.25">
      <c r="A24" s="24" t="s">
        <v>70</v>
      </c>
    </row>
    <row r="25" spans="1:1" ht="15.5" x14ac:dyDescent="0.25">
      <c r="A25" s="24" t="s">
        <v>71</v>
      </c>
    </row>
    <row r="26" spans="1:1" ht="15.5" x14ac:dyDescent="0.25">
      <c r="A26" s="24" t="s">
        <v>72</v>
      </c>
    </row>
    <row r="27" spans="1:1" ht="15.5" x14ac:dyDescent="0.25">
      <c r="A27" s="24" t="s">
        <v>73</v>
      </c>
    </row>
    <row r="28" spans="1:1" ht="15.5" x14ac:dyDescent="0.25">
      <c r="A28" s="24" t="s">
        <v>74</v>
      </c>
    </row>
    <row r="29" spans="1:1" ht="15.5" x14ac:dyDescent="0.25">
      <c r="A29" s="24" t="s">
        <v>75</v>
      </c>
    </row>
    <row r="30" spans="1:1" ht="15.5" x14ac:dyDescent="0.25">
      <c r="A30" s="24" t="s">
        <v>76</v>
      </c>
    </row>
    <row r="31" spans="1:1" ht="15.5" x14ac:dyDescent="0.25">
      <c r="A31" s="24" t="s">
        <v>77</v>
      </c>
    </row>
    <row r="32" spans="1:1" ht="15.5" x14ac:dyDescent="0.25">
      <c r="A32" s="24" t="s">
        <v>78</v>
      </c>
    </row>
    <row r="33" spans="1:1" ht="15.5" x14ac:dyDescent="0.25">
      <c r="A33" s="24" t="s">
        <v>79</v>
      </c>
    </row>
    <row r="34" spans="1:1" ht="15.5" x14ac:dyDescent="0.25">
      <c r="A34" s="24" t="s">
        <v>80</v>
      </c>
    </row>
    <row r="35" spans="1:1" ht="15.5" x14ac:dyDescent="0.25">
      <c r="A35" s="24" t="s">
        <v>81</v>
      </c>
    </row>
    <row r="36" spans="1:1" ht="15.5" x14ac:dyDescent="0.25">
      <c r="A36" s="24" t="s">
        <v>82</v>
      </c>
    </row>
    <row r="37" spans="1:1" ht="15.5" x14ac:dyDescent="0.25">
      <c r="A37" s="24" t="s">
        <v>83</v>
      </c>
    </row>
    <row r="38" spans="1:1" ht="15.5" x14ac:dyDescent="0.25">
      <c r="A38" s="24" t="s">
        <v>84</v>
      </c>
    </row>
    <row r="39" spans="1:1" ht="15.5" x14ac:dyDescent="0.25">
      <c r="A39" s="24" t="s">
        <v>85</v>
      </c>
    </row>
    <row r="40" spans="1:1" ht="15.5" x14ac:dyDescent="0.25">
      <c r="A40" s="24" t="s">
        <v>86</v>
      </c>
    </row>
    <row r="41" spans="1:1" ht="15.5" x14ac:dyDescent="0.25">
      <c r="A41" s="24" t="s">
        <v>87</v>
      </c>
    </row>
    <row r="42" spans="1:1" ht="15.5" x14ac:dyDescent="0.25">
      <c r="A42" s="24" t="s">
        <v>88</v>
      </c>
    </row>
    <row r="43" spans="1:1" ht="15.5" x14ac:dyDescent="0.25">
      <c r="A43" s="24" t="s">
        <v>89</v>
      </c>
    </row>
    <row r="44" spans="1:1" ht="15.5" x14ac:dyDescent="0.25">
      <c r="A44" s="24" t="s">
        <v>90</v>
      </c>
    </row>
    <row r="45" spans="1:1" ht="15.5" x14ac:dyDescent="0.25">
      <c r="A45" s="24" t="s">
        <v>91</v>
      </c>
    </row>
    <row r="46" spans="1:1" ht="15.5" x14ac:dyDescent="0.25">
      <c r="A46" s="24" t="s">
        <v>92</v>
      </c>
    </row>
    <row r="47" spans="1:1" ht="15.5" x14ac:dyDescent="0.25">
      <c r="A47" s="24" t="s">
        <v>93</v>
      </c>
    </row>
    <row r="48" spans="1:1" ht="15.5" x14ac:dyDescent="0.25">
      <c r="A48" s="24"/>
    </row>
    <row r="49" spans="1:1" ht="15.5" x14ac:dyDescent="0.25">
      <c r="A49" s="24" t="s">
        <v>94</v>
      </c>
    </row>
    <row r="50" spans="1:1" ht="15.5" x14ac:dyDescent="0.25">
      <c r="A50" s="24"/>
    </row>
    <row r="51" spans="1:1" ht="15.5" x14ac:dyDescent="0.25">
      <c r="A51" s="24" t="s">
        <v>95</v>
      </c>
    </row>
    <row r="52" spans="1:1" ht="15.5" x14ac:dyDescent="0.25">
      <c r="A52" s="26" t="s">
        <v>96</v>
      </c>
    </row>
    <row r="53" spans="1:1" ht="15.5" x14ac:dyDescent="0.25">
      <c r="A53" s="24" t="s">
        <v>97</v>
      </c>
    </row>
    <row r="54" spans="1:1" ht="15.5" x14ac:dyDescent="0.25">
      <c r="A54" s="24" t="s">
        <v>98</v>
      </c>
    </row>
    <row r="55" spans="1:1" ht="15.5" x14ac:dyDescent="0.25">
      <c r="A55" s="24" t="s">
        <v>99</v>
      </c>
    </row>
    <row r="56" spans="1:1" ht="15.5" x14ac:dyDescent="0.25">
      <c r="A56" s="24" t="s">
        <v>100</v>
      </c>
    </row>
    <row r="57" spans="1:1" ht="15.5" x14ac:dyDescent="0.25">
      <c r="A57" s="24" t="s">
        <v>101</v>
      </c>
    </row>
    <row r="58" spans="1:1" ht="15.5" x14ac:dyDescent="0.25">
      <c r="A58" s="24" t="s">
        <v>102</v>
      </c>
    </row>
    <row r="59" spans="1:1" ht="15.5" x14ac:dyDescent="0.25">
      <c r="A59" s="24" t="s">
        <v>103</v>
      </c>
    </row>
    <row r="60" spans="1:1" ht="15.5" x14ac:dyDescent="0.25">
      <c r="A60" s="24" t="s">
        <v>104</v>
      </c>
    </row>
    <row r="61" spans="1:1" ht="15.5" x14ac:dyDescent="0.25">
      <c r="A61" s="24" t="s">
        <v>105</v>
      </c>
    </row>
    <row r="62" spans="1:1" ht="15.5" x14ac:dyDescent="0.25">
      <c r="A62" s="24" t="s">
        <v>106</v>
      </c>
    </row>
    <row r="63" spans="1:1" ht="15.5" x14ac:dyDescent="0.25">
      <c r="A63" s="24" t="s">
        <v>107</v>
      </c>
    </row>
    <row r="64" spans="1:1" ht="15.5" x14ac:dyDescent="0.25">
      <c r="A64" s="24" t="s">
        <v>108</v>
      </c>
    </row>
    <row r="65" spans="1:1" ht="15.5" x14ac:dyDescent="0.25">
      <c r="A65" s="24" t="s">
        <v>109</v>
      </c>
    </row>
    <row r="66" spans="1:1" ht="15.5" x14ac:dyDescent="0.25">
      <c r="A66" s="24" t="s">
        <v>110</v>
      </c>
    </row>
    <row r="67" spans="1:1" ht="15.5" x14ac:dyDescent="0.25">
      <c r="A67" s="24" t="s">
        <v>111</v>
      </c>
    </row>
    <row r="68" spans="1:1" ht="15.5" x14ac:dyDescent="0.25">
      <c r="A68" s="24" t="s">
        <v>112</v>
      </c>
    </row>
    <row r="69" spans="1:1" ht="15.5" x14ac:dyDescent="0.25">
      <c r="A69" s="24" t="s">
        <v>113</v>
      </c>
    </row>
    <row r="70" spans="1:1" ht="15.5" x14ac:dyDescent="0.25">
      <c r="A70" s="24" t="s">
        <v>114</v>
      </c>
    </row>
    <row r="71" spans="1:1" ht="15.5" x14ac:dyDescent="0.25">
      <c r="A71" s="24" t="s">
        <v>115</v>
      </c>
    </row>
    <row r="72" spans="1:1" ht="15.5" x14ac:dyDescent="0.25">
      <c r="A72" s="24" t="s">
        <v>116</v>
      </c>
    </row>
    <row r="73" spans="1:1" ht="15.5" x14ac:dyDescent="0.25">
      <c r="A73" s="24" t="s">
        <v>117</v>
      </c>
    </row>
    <row r="74" spans="1:1" ht="15.5" x14ac:dyDescent="0.25">
      <c r="A74" s="24" t="s">
        <v>118</v>
      </c>
    </row>
    <row r="75" spans="1:1" ht="15.5" x14ac:dyDescent="0.25">
      <c r="A75" s="24" t="s">
        <v>119</v>
      </c>
    </row>
    <row r="76" spans="1:1" ht="15.5" x14ac:dyDescent="0.25">
      <c r="A76" s="24" t="s">
        <v>120</v>
      </c>
    </row>
    <row r="77" spans="1:1" ht="15.5" x14ac:dyDescent="0.25">
      <c r="A77" s="26" t="s">
        <v>121</v>
      </c>
    </row>
    <row r="78" spans="1:1" ht="15.5" x14ac:dyDescent="0.25">
      <c r="A78" s="24" t="s">
        <v>122</v>
      </c>
    </row>
    <row r="79" spans="1:1" ht="15.5" x14ac:dyDescent="0.25">
      <c r="A79" s="24" t="s">
        <v>123</v>
      </c>
    </row>
    <row r="80" spans="1:1" ht="15.5" x14ac:dyDescent="0.25">
      <c r="A80" s="24" t="s">
        <v>124</v>
      </c>
    </row>
    <row r="81" spans="1:1" ht="15.5" x14ac:dyDescent="0.25">
      <c r="A81" s="24" t="s">
        <v>125</v>
      </c>
    </row>
    <row r="82" spans="1:1" ht="15.5" x14ac:dyDescent="0.25">
      <c r="A82" s="24" t="s">
        <v>126</v>
      </c>
    </row>
    <row r="83" spans="1:1" ht="15.5" x14ac:dyDescent="0.25">
      <c r="A83" s="24" t="s">
        <v>127</v>
      </c>
    </row>
    <row r="84" spans="1:1" ht="15.5" x14ac:dyDescent="0.25">
      <c r="A84" s="24" t="s">
        <v>128</v>
      </c>
    </row>
    <row r="85" spans="1:1" ht="15.5" x14ac:dyDescent="0.25">
      <c r="A85" s="24" t="s">
        <v>129</v>
      </c>
    </row>
    <row r="86" spans="1:1" ht="15.5" x14ac:dyDescent="0.25">
      <c r="A86" s="24" t="s">
        <v>130</v>
      </c>
    </row>
    <row r="87" spans="1:1" ht="15.5" x14ac:dyDescent="0.25">
      <c r="A87" s="24" t="s">
        <v>131</v>
      </c>
    </row>
    <row r="88" spans="1:1" ht="15.5" x14ac:dyDescent="0.25">
      <c r="A88" s="24" t="s">
        <v>132</v>
      </c>
    </row>
    <row r="89" spans="1:1" ht="15.5" x14ac:dyDescent="0.25">
      <c r="A89" s="24" t="s">
        <v>133</v>
      </c>
    </row>
    <row r="90" spans="1:1" ht="15.5" x14ac:dyDescent="0.25">
      <c r="A90" s="24" t="s">
        <v>134</v>
      </c>
    </row>
    <row r="91" spans="1:1" ht="15.5" x14ac:dyDescent="0.25">
      <c r="A91" s="24" t="s">
        <v>135</v>
      </c>
    </row>
    <row r="92" spans="1:1" ht="15.5" x14ac:dyDescent="0.25">
      <c r="A92" s="24" t="s">
        <v>136</v>
      </c>
    </row>
    <row r="93" spans="1:1" ht="15.5" x14ac:dyDescent="0.25">
      <c r="A93" s="24" t="s">
        <v>137</v>
      </c>
    </row>
    <row r="94" spans="1:1" ht="15.5" x14ac:dyDescent="0.25">
      <c r="A94" s="24" t="s">
        <v>138</v>
      </c>
    </row>
    <row r="95" spans="1:1" ht="15.5" x14ac:dyDescent="0.25">
      <c r="A95" s="24"/>
    </row>
    <row r="96" spans="1:1" ht="15.5" x14ac:dyDescent="0.25">
      <c r="A96" s="24" t="s">
        <v>139</v>
      </c>
    </row>
    <row r="97" spans="1:1" ht="15.5" x14ac:dyDescent="0.25">
      <c r="A97" s="26" t="s">
        <v>140</v>
      </c>
    </row>
    <row r="98" spans="1:1" ht="15.5" x14ac:dyDescent="0.25">
      <c r="A98" s="26"/>
    </row>
    <row r="99" spans="1:1" ht="15.5" x14ac:dyDescent="0.25">
      <c r="A99" s="24" t="s">
        <v>141</v>
      </c>
    </row>
    <row r="100" spans="1:1" ht="15.5" x14ac:dyDescent="0.25">
      <c r="A100" s="24" t="s">
        <v>142</v>
      </c>
    </row>
    <row r="101" spans="1:1" ht="15.5" x14ac:dyDescent="0.25">
      <c r="A101" s="24" t="s">
        <v>143</v>
      </c>
    </row>
    <row r="102" spans="1:1" ht="15.5" x14ac:dyDescent="0.25">
      <c r="A102" s="24" t="s">
        <v>144</v>
      </c>
    </row>
    <row r="103" spans="1:1" ht="15.5" x14ac:dyDescent="0.25">
      <c r="A103" s="24" t="s">
        <v>145</v>
      </c>
    </row>
    <row r="104" spans="1:1" ht="15.5" x14ac:dyDescent="0.25">
      <c r="A104" s="24" t="s">
        <v>146</v>
      </c>
    </row>
    <row r="105" spans="1:1" ht="15.5" x14ac:dyDescent="0.25">
      <c r="A105" s="24" t="s">
        <v>147</v>
      </c>
    </row>
    <row r="106" spans="1:1" ht="15.5" x14ac:dyDescent="0.25">
      <c r="A106" s="24" t="s">
        <v>148</v>
      </c>
    </row>
    <row r="107" spans="1:1" ht="15.5" x14ac:dyDescent="0.25">
      <c r="A107" s="24" t="s">
        <v>149</v>
      </c>
    </row>
    <row r="108" spans="1:1" ht="15.5" x14ac:dyDescent="0.25">
      <c r="A108" s="24" t="s">
        <v>150</v>
      </c>
    </row>
    <row r="109" spans="1:1" ht="15.5" x14ac:dyDescent="0.25">
      <c r="A109" s="24" t="s">
        <v>151</v>
      </c>
    </row>
    <row r="110" spans="1:1" ht="15.5" x14ac:dyDescent="0.25">
      <c r="A110" s="24" t="s">
        <v>152</v>
      </c>
    </row>
    <row r="111" spans="1:1" ht="15.5" x14ac:dyDescent="0.25">
      <c r="A111" s="24" t="s">
        <v>153</v>
      </c>
    </row>
    <row r="112" spans="1:1" ht="15.5" x14ac:dyDescent="0.25">
      <c r="A112" s="24" t="s">
        <v>154</v>
      </c>
    </row>
    <row r="113" spans="1:1" ht="15.5" x14ac:dyDescent="0.25">
      <c r="A113" s="24" t="s">
        <v>155</v>
      </c>
    </row>
    <row r="114" spans="1:1" ht="15.5" x14ac:dyDescent="0.25">
      <c r="A114" s="26" t="s">
        <v>156</v>
      </c>
    </row>
    <row r="115" spans="1:1" ht="15.5" x14ac:dyDescent="0.25">
      <c r="A115" s="26" t="s">
        <v>157</v>
      </c>
    </row>
    <row r="116" spans="1:1" ht="15.5" x14ac:dyDescent="0.25">
      <c r="A116" s="24" t="s">
        <v>158</v>
      </c>
    </row>
    <row r="117" spans="1:1" ht="15.5" x14ac:dyDescent="0.25">
      <c r="A117" s="24" t="s">
        <v>159</v>
      </c>
    </row>
    <row r="118" spans="1:1" ht="15.5" x14ac:dyDescent="0.25">
      <c r="A118" s="24" t="s">
        <v>160</v>
      </c>
    </row>
    <row r="119" spans="1:1" ht="15.5" x14ac:dyDescent="0.25">
      <c r="A119" s="24" t="s">
        <v>161</v>
      </c>
    </row>
    <row r="120" spans="1:1" ht="15.5" x14ac:dyDescent="0.25">
      <c r="A120" s="24" t="s">
        <v>162</v>
      </c>
    </row>
    <row r="121" spans="1:1" ht="15.5" x14ac:dyDescent="0.25">
      <c r="A121" s="24" t="s">
        <v>163</v>
      </c>
    </row>
  </sheetData>
  <sheetProtection algorithmName="SHA-512" hashValue="EfsV4CgePR+ipAkQx3jGZfHMEL5GprhiV8NsmAzabwZCOyWAJr8rejdekzkq1L8aJGOOfIWkzT4BgPIQHAnbzw==" saltValue="tBrb7NRqwnVurtjhbl5Huw=="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workbookViewId="0">
      <selection activeCell="G63" sqref="G63"/>
    </sheetView>
  </sheetViews>
  <sheetFormatPr baseColWidth="10" defaultColWidth="11.453125" defaultRowHeight="15.5" x14ac:dyDescent="0.35"/>
  <cols>
    <col min="1" max="1" width="21.54296875" style="2" customWidth="1"/>
    <col min="2" max="2" width="44.1796875" style="2" customWidth="1"/>
    <col min="3" max="3" width="17.1796875" style="2" customWidth="1"/>
    <col min="4" max="4" width="16" style="2" customWidth="1"/>
    <col min="5" max="5" width="15.453125" style="2" customWidth="1"/>
    <col min="6" max="6" width="15.1796875" style="2" customWidth="1"/>
    <col min="7" max="16384" width="11.453125" style="2"/>
  </cols>
  <sheetData>
    <row r="1" spans="1:8" x14ac:dyDescent="0.35">
      <c r="A1" s="78" t="s">
        <v>31</v>
      </c>
    </row>
    <row r="3" spans="1:8" ht="16" thickBot="1" x14ac:dyDescent="0.4">
      <c r="A3" s="79"/>
      <c r="B3" s="80"/>
      <c r="C3" s="81">
        <v>2025</v>
      </c>
    </row>
    <row r="4" spans="1:8" x14ac:dyDescent="0.35">
      <c r="A4" s="94" t="s">
        <v>9</v>
      </c>
      <c r="B4" s="82"/>
      <c r="C4" s="93">
        <v>128200</v>
      </c>
      <c r="D4" s="83"/>
      <c r="E4" s="83"/>
      <c r="F4" s="83"/>
      <c r="G4" s="83"/>
      <c r="H4" s="83"/>
    </row>
    <row r="5" spans="1:8" x14ac:dyDescent="0.35">
      <c r="A5" s="94" t="s">
        <v>10</v>
      </c>
      <c r="B5" s="82"/>
      <c r="C5" s="93">
        <v>115400</v>
      </c>
      <c r="D5" s="83"/>
      <c r="E5" s="83"/>
      <c r="F5" s="83"/>
      <c r="G5" s="83"/>
      <c r="H5" s="83"/>
    </row>
    <row r="6" spans="1:8" x14ac:dyDescent="0.35">
      <c r="A6" s="94" t="s">
        <v>11</v>
      </c>
      <c r="B6" s="82"/>
      <c r="C6" s="93">
        <v>104000</v>
      </c>
      <c r="D6" s="83"/>
      <c r="E6" s="83"/>
      <c r="F6" s="83"/>
      <c r="G6" s="83"/>
      <c r="H6" s="83"/>
    </row>
    <row r="7" spans="1:8" x14ac:dyDescent="0.35">
      <c r="A7" s="94" t="s">
        <v>209</v>
      </c>
      <c r="B7" s="82"/>
      <c r="C7" s="93">
        <v>108200</v>
      </c>
      <c r="D7" s="83"/>
      <c r="E7" s="83"/>
      <c r="F7" s="83"/>
      <c r="G7" s="83"/>
      <c r="H7" s="83"/>
    </row>
    <row r="8" spans="1:8" x14ac:dyDescent="0.35">
      <c r="A8" s="94" t="s">
        <v>12</v>
      </c>
      <c r="B8" s="82"/>
      <c r="C8" s="93">
        <v>85100</v>
      </c>
      <c r="D8" s="83" t="s">
        <v>210</v>
      </c>
      <c r="E8" s="83"/>
      <c r="F8" s="83"/>
      <c r="G8" s="83"/>
      <c r="H8" s="83"/>
    </row>
    <row r="9" spans="1:8" x14ac:dyDescent="0.35">
      <c r="A9" s="94" t="s">
        <v>13</v>
      </c>
      <c r="B9" s="82"/>
      <c r="C9" s="93">
        <v>94400</v>
      </c>
      <c r="D9" s="83"/>
      <c r="E9" s="83"/>
      <c r="F9" s="83"/>
      <c r="G9" s="83"/>
      <c r="H9" s="83"/>
    </row>
    <row r="10" spans="1:8" x14ac:dyDescent="0.35">
      <c r="A10" s="94" t="s">
        <v>14</v>
      </c>
      <c r="B10" s="82"/>
      <c r="C10" s="93">
        <v>84300</v>
      </c>
      <c r="D10" s="83"/>
      <c r="E10" s="83"/>
      <c r="F10" s="83"/>
      <c r="G10" s="83"/>
      <c r="H10" s="83"/>
    </row>
    <row r="11" spans="1:8" x14ac:dyDescent="0.35">
      <c r="A11" s="94" t="s">
        <v>15</v>
      </c>
      <c r="B11" s="82"/>
      <c r="C11" s="93">
        <v>75400</v>
      </c>
      <c r="D11" s="83"/>
      <c r="E11" s="83"/>
      <c r="F11" s="83"/>
      <c r="G11" s="83"/>
      <c r="H11" s="83"/>
    </row>
    <row r="12" spans="1:8" x14ac:dyDescent="0.35">
      <c r="A12" s="94" t="s">
        <v>217</v>
      </c>
      <c r="B12" s="82"/>
      <c r="C12" s="93">
        <v>69400</v>
      </c>
      <c r="D12" s="83"/>
      <c r="E12" s="83"/>
      <c r="F12" s="83"/>
      <c r="G12" s="83"/>
      <c r="H12" s="83"/>
    </row>
    <row r="13" spans="1:8" x14ac:dyDescent="0.35">
      <c r="A13" s="94" t="s">
        <v>218</v>
      </c>
      <c r="B13" s="82"/>
      <c r="C13" s="93">
        <v>70600</v>
      </c>
      <c r="D13" s="83"/>
      <c r="E13" s="83"/>
      <c r="F13" s="83"/>
      <c r="G13" s="83"/>
      <c r="H13" s="83"/>
    </row>
    <row r="14" spans="1:8" x14ac:dyDescent="0.35">
      <c r="A14" s="94" t="s">
        <v>16</v>
      </c>
      <c r="B14" s="82"/>
      <c r="C14" s="93">
        <v>61600</v>
      </c>
      <c r="D14" s="83"/>
      <c r="E14" s="83"/>
      <c r="F14" s="83"/>
      <c r="G14" s="83"/>
      <c r="H14" s="83"/>
    </row>
    <row r="15" spans="1:8" x14ac:dyDescent="0.35">
      <c r="A15" s="94" t="s">
        <v>17</v>
      </c>
      <c r="B15" s="82"/>
      <c r="C15" s="93">
        <v>64000</v>
      </c>
      <c r="D15" s="83"/>
      <c r="E15" s="83"/>
      <c r="F15" s="83"/>
      <c r="G15" s="83"/>
      <c r="H15" s="83"/>
    </row>
    <row r="16" spans="1:8" x14ac:dyDescent="0.35">
      <c r="A16" s="94" t="s">
        <v>18</v>
      </c>
      <c r="B16" s="82"/>
      <c r="C16" s="93">
        <v>53700</v>
      </c>
      <c r="D16" s="83"/>
      <c r="E16" s="83"/>
      <c r="F16" s="83"/>
      <c r="G16" s="83"/>
      <c r="H16" s="83"/>
    </row>
    <row r="17" spans="1:9" x14ac:dyDescent="0.35">
      <c r="A17" s="94" t="s">
        <v>19</v>
      </c>
      <c r="B17" s="82"/>
      <c r="C17" s="93">
        <v>55900</v>
      </c>
      <c r="D17" s="83"/>
      <c r="E17" s="83"/>
      <c r="F17" s="83"/>
      <c r="G17" s="83"/>
      <c r="H17" s="83"/>
    </row>
    <row r="18" spans="1:9" x14ac:dyDescent="0.35">
      <c r="A18" s="94" t="s">
        <v>20</v>
      </c>
      <c r="B18" s="82"/>
      <c r="C18" s="93">
        <v>52000</v>
      </c>
      <c r="D18" s="83"/>
      <c r="E18" s="83"/>
      <c r="F18" s="83"/>
      <c r="G18" s="83"/>
      <c r="H18" s="83"/>
    </row>
    <row r="19" spans="1:9" x14ac:dyDescent="0.35">
      <c r="A19" s="94" t="s">
        <v>21</v>
      </c>
      <c r="B19" s="82"/>
      <c r="C19" s="93">
        <v>49600</v>
      </c>
      <c r="D19" s="83"/>
      <c r="E19" s="83"/>
      <c r="F19" s="83"/>
      <c r="G19" s="83"/>
      <c r="H19" s="83"/>
    </row>
    <row r="20" spans="1:9" x14ac:dyDescent="0.35">
      <c r="A20" s="94" t="s">
        <v>22</v>
      </c>
      <c r="B20" s="82"/>
      <c r="C20" s="93">
        <v>52300</v>
      </c>
      <c r="D20" s="83"/>
      <c r="E20" s="83"/>
      <c r="F20" s="83"/>
      <c r="G20" s="83"/>
      <c r="H20" s="83"/>
    </row>
    <row r="21" spans="1:9" x14ac:dyDescent="0.35">
      <c r="A21" s="94" t="s">
        <v>23</v>
      </c>
      <c r="B21" s="82"/>
      <c r="C21" s="93">
        <v>49600</v>
      </c>
      <c r="D21" s="83"/>
      <c r="E21" s="83"/>
      <c r="F21" s="83"/>
      <c r="G21" s="83"/>
      <c r="H21" s="83"/>
    </row>
    <row r="22" spans="1:9" x14ac:dyDescent="0.35">
      <c r="A22" s="94" t="s">
        <v>24</v>
      </c>
      <c r="B22" s="82"/>
      <c r="C22" s="93">
        <v>40100</v>
      </c>
      <c r="D22" s="82"/>
      <c r="E22" s="82"/>
      <c r="F22" s="82"/>
      <c r="G22" s="82"/>
      <c r="H22" s="82"/>
    </row>
    <row r="23" spans="1:9" x14ac:dyDescent="0.35">
      <c r="A23" s="94"/>
      <c r="B23" s="82"/>
      <c r="C23" s="93"/>
      <c r="D23" s="83"/>
      <c r="E23" s="83"/>
      <c r="F23" s="83"/>
      <c r="G23" s="83"/>
      <c r="H23" s="83"/>
    </row>
    <row r="24" spans="1:9" x14ac:dyDescent="0.35">
      <c r="A24" s="94" t="s">
        <v>25</v>
      </c>
      <c r="B24" s="82"/>
      <c r="C24" s="93">
        <v>80200</v>
      </c>
      <c r="D24" s="83"/>
      <c r="E24" s="83"/>
      <c r="F24" s="83"/>
      <c r="G24" s="83"/>
      <c r="H24" s="83"/>
    </row>
    <row r="25" spans="1:9" x14ac:dyDescent="0.35">
      <c r="A25" s="94"/>
      <c r="B25" s="82"/>
      <c r="C25" s="93"/>
      <c r="D25" s="83"/>
      <c r="E25" s="83"/>
      <c r="F25" s="83"/>
      <c r="G25" s="83"/>
      <c r="H25" s="83"/>
    </row>
    <row r="26" spans="1:9" x14ac:dyDescent="0.35">
      <c r="A26" s="95" t="s">
        <v>219</v>
      </c>
      <c r="B26" s="82" t="s">
        <v>26</v>
      </c>
      <c r="C26" s="93">
        <v>65000</v>
      </c>
      <c r="D26" s="83"/>
      <c r="E26" s="83"/>
      <c r="F26" s="83"/>
      <c r="G26" s="83"/>
      <c r="H26" s="83"/>
    </row>
    <row r="27" spans="1:9" x14ac:dyDescent="0.35">
      <c r="A27" s="95" t="s">
        <v>27</v>
      </c>
      <c r="B27" s="82" t="s">
        <v>28</v>
      </c>
      <c r="C27" s="93">
        <v>53800</v>
      </c>
      <c r="D27" s="83"/>
      <c r="E27" s="83"/>
      <c r="F27" s="83"/>
      <c r="G27" s="83"/>
      <c r="H27" s="83"/>
    </row>
    <row r="28" spans="1:9" x14ac:dyDescent="0.35">
      <c r="A28" s="84"/>
      <c r="B28" s="82"/>
      <c r="C28" s="93"/>
      <c r="E28" s="83"/>
      <c r="F28" s="83"/>
      <c r="G28" s="83"/>
      <c r="H28" s="83"/>
      <c r="I28" s="83"/>
    </row>
    <row r="29" spans="1:9" x14ac:dyDescent="0.35">
      <c r="A29" s="84"/>
      <c r="B29" s="82"/>
      <c r="C29" s="93"/>
      <c r="E29" s="83"/>
      <c r="F29" s="83"/>
      <c r="G29" s="83"/>
      <c r="H29" s="83"/>
      <c r="I29" s="83"/>
    </row>
    <row r="30" spans="1:9" x14ac:dyDescent="0.35">
      <c r="A30" s="85"/>
      <c r="B30" s="82"/>
      <c r="C30" s="86"/>
      <c r="D30" s="83"/>
      <c r="E30" s="83"/>
      <c r="F30" s="83"/>
      <c r="G30" s="83"/>
      <c r="H30" s="83"/>
      <c r="I30" s="83"/>
    </row>
    <row r="33" spans="1:5" x14ac:dyDescent="0.35">
      <c r="A33" s="87" t="s">
        <v>211</v>
      </c>
      <c r="B33" s="87"/>
    </row>
    <row r="34" spans="1:5" ht="31" x14ac:dyDescent="0.35">
      <c r="A34" s="114" t="s">
        <v>212</v>
      </c>
      <c r="B34" s="114"/>
      <c r="C34" s="115" t="s">
        <v>228</v>
      </c>
      <c r="D34" s="115" t="s">
        <v>227</v>
      </c>
      <c r="E34" s="88"/>
    </row>
    <row r="35" spans="1:5" ht="124" x14ac:dyDescent="0.35">
      <c r="A35" s="113" t="s">
        <v>32</v>
      </c>
      <c r="B35" s="112" t="s">
        <v>213</v>
      </c>
      <c r="C35" s="111">
        <v>24.5</v>
      </c>
      <c r="D35" s="3">
        <v>25.86</v>
      </c>
      <c r="E35" s="91"/>
    </row>
    <row r="36" spans="1:5" ht="93" x14ac:dyDescent="0.35">
      <c r="A36" s="89" t="s">
        <v>33</v>
      </c>
      <c r="B36" s="90" t="s">
        <v>214</v>
      </c>
      <c r="C36" s="111">
        <v>18.04</v>
      </c>
      <c r="D36" s="3">
        <v>19.03</v>
      </c>
      <c r="E36" s="91"/>
    </row>
    <row r="37" spans="1:5" ht="62" x14ac:dyDescent="0.35">
      <c r="A37" s="89" t="s">
        <v>215</v>
      </c>
      <c r="B37" s="90" t="s">
        <v>175</v>
      </c>
      <c r="C37" s="111">
        <v>16.96</v>
      </c>
      <c r="D37" s="3">
        <v>17.89</v>
      </c>
      <c r="E37" s="91"/>
    </row>
    <row r="39" spans="1:5" x14ac:dyDescent="0.35">
      <c r="E39" s="2" t="s">
        <v>223</v>
      </c>
    </row>
  </sheetData>
  <sheetProtection algorithmName="SHA-512" hashValue="3lEH83cNq2zT4e0thXETiNI1ohxwcJwc0PqvNpUkmcz+wjx7OW6weTY7w3V5ORRh3+ziAWEngpghKNwEAAOwTw==" saltValue="gTPMYjBfou2QE+rmbindwg==" spinCount="100000" sheet="1" objects="1" scenarios="1"/>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7"/>
  <sheetViews>
    <sheetView zoomScale="70" zoomScaleNormal="70" zoomScaleSheetLayoutView="85" zoomScalePageLayoutView="75" workbookViewId="0">
      <selection activeCell="O13" sqref="O13"/>
    </sheetView>
  </sheetViews>
  <sheetFormatPr baseColWidth="10" defaultColWidth="11.453125" defaultRowHeight="20" x14ac:dyDescent="0.25"/>
  <cols>
    <col min="1" max="1" width="17.54296875" style="30" customWidth="1"/>
    <col min="2" max="2" width="14.7265625" style="30" customWidth="1"/>
    <col min="3" max="3" width="50.453125" style="30" customWidth="1"/>
    <col min="4" max="4" width="13.7265625" style="30" customWidth="1"/>
    <col min="5" max="5" width="13.26953125" style="40" customWidth="1"/>
    <col min="6" max="6" width="11.26953125" style="40" customWidth="1"/>
    <col min="7" max="7" width="18.54296875" style="40" customWidth="1"/>
    <col min="8" max="8" width="20" style="41" customWidth="1"/>
    <col min="9" max="9" width="23.81640625" style="41" customWidth="1"/>
    <col min="10" max="10" width="20.7265625" style="30" customWidth="1"/>
    <col min="11" max="11" width="20" style="30" customWidth="1"/>
    <col min="12" max="12" width="30.26953125" style="30" customWidth="1"/>
    <col min="13" max="13" width="55.1796875" style="30" customWidth="1"/>
    <col min="14" max="16384" width="11.453125" style="30"/>
  </cols>
  <sheetData>
    <row r="1" spans="1:13" ht="25" customHeight="1" x14ac:dyDescent="0.25">
      <c r="A1" s="166" t="s">
        <v>229</v>
      </c>
      <c r="B1" s="166"/>
      <c r="C1" s="166"/>
      <c r="D1" s="166"/>
      <c r="E1" s="166"/>
      <c r="F1" s="166"/>
      <c r="G1" s="166"/>
      <c r="H1" s="166"/>
      <c r="I1" s="166"/>
      <c r="J1" s="166"/>
      <c r="K1" s="166"/>
      <c r="L1" s="166"/>
      <c r="M1" s="166"/>
    </row>
    <row r="2" spans="1:13" ht="25" customHeight="1" x14ac:dyDescent="0.5">
      <c r="A2" s="167" t="s">
        <v>221</v>
      </c>
      <c r="B2" s="167"/>
      <c r="C2" s="167"/>
      <c r="D2" s="167"/>
      <c r="E2" s="167"/>
      <c r="F2" s="167"/>
      <c r="G2" s="167"/>
      <c r="H2" s="167"/>
      <c r="I2" s="167"/>
      <c r="J2" s="167"/>
      <c r="K2" s="167"/>
      <c r="L2" s="167"/>
      <c r="M2" s="167"/>
    </row>
    <row r="3" spans="1:13" ht="25" customHeight="1" thickBot="1" x14ac:dyDescent="0.55000000000000004">
      <c r="A3" s="92" t="s">
        <v>216</v>
      </c>
      <c r="B3" s="32"/>
      <c r="C3" s="31"/>
      <c r="D3" s="31"/>
      <c r="E3" s="31"/>
      <c r="F3" s="31"/>
      <c r="G3" s="31"/>
      <c r="H3" s="102"/>
      <c r="I3" s="102"/>
      <c r="J3" s="102"/>
      <c r="K3" s="102"/>
      <c r="L3" s="116" t="s">
        <v>186</v>
      </c>
      <c r="M3" s="33">
        <f ca="1">TODAY()</f>
        <v>45425</v>
      </c>
    </row>
    <row r="4" spans="1:13" ht="100" customHeight="1" x14ac:dyDescent="0.25">
      <c r="A4" s="4" t="s">
        <v>29</v>
      </c>
      <c r="B4" s="5" t="s">
        <v>34</v>
      </c>
      <c r="C4" s="6" t="s">
        <v>0</v>
      </c>
      <c r="D4" s="5" t="s">
        <v>189</v>
      </c>
      <c r="E4" s="5" t="s">
        <v>1</v>
      </c>
      <c r="F4" s="5" t="s">
        <v>40</v>
      </c>
      <c r="G4" s="5" t="s">
        <v>35</v>
      </c>
      <c r="H4" s="104" t="s">
        <v>36</v>
      </c>
      <c r="I4" s="104" t="s">
        <v>37</v>
      </c>
      <c r="J4" s="117" t="s">
        <v>38</v>
      </c>
      <c r="K4" s="104" t="s">
        <v>37</v>
      </c>
      <c r="L4" s="117" t="s">
        <v>225</v>
      </c>
      <c r="M4" s="104" t="s">
        <v>6</v>
      </c>
    </row>
    <row r="5" spans="1:13" ht="39" customHeight="1" x14ac:dyDescent="0.25">
      <c r="A5" s="7"/>
      <c r="B5" s="8"/>
      <c r="C5" s="9"/>
      <c r="D5" s="8"/>
      <c r="E5" s="8"/>
      <c r="F5" s="8"/>
      <c r="G5" s="8"/>
      <c r="H5" s="8"/>
      <c r="I5" s="172" t="s">
        <v>224</v>
      </c>
      <c r="J5" s="170"/>
      <c r="K5" s="169" t="s">
        <v>226</v>
      </c>
      <c r="L5" s="170"/>
      <c r="M5" s="105"/>
    </row>
    <row r="6" spans="1:13" s="34" customFormat="1" ht="18" x14ac:dyDescent="0.25">
      <c r="A6" s="10">
        <v>3</v>
      </c>
      <c r="B6" s="106">
        <v>4</v>
      </c>
      <c r="C6" s="11">
        <v>5</v>
      </c>
      <c r="D6" s="106">
        <v>6</v>
      </c>
      <c r="E6" s="106">
        <v>7</v>
      </c>
      <c r="F6" s="106">
        <v>8</v>
      </c>
      <c r="G6" s="106">
        <v>9</v>
      </c>
      <c r="H6" s="106">
        <v>10</v>
      </c>
      <c r="I6" s="106">
        <v>11</v>
      </c>
      <c r="J6" s="106">
        <v>12</v>
      </c>
      <c r="K6" s="106">
        <v>13</v>
      </c>
      <c r="L6" s="106">
        <v>14</v>
      </c>
      <c r="M6" s="106">
        <v>15</v>
      </c>
    </row>
    <row r="7" spans="1:13" x14ac:dyDescent="0.25">
      <c r="A7" s="21" t="s">
        <v>2</v>
      </c>
      <c r="B7" s="12">
        <v>1</v>
      </c>
      <c r="C7" s="128" t="s">
        <v>42</v>
      </c>
      <c r="D7" s="13">
        <v>6</v>
      </c>
      <c r="E7" s="14">
        <v>1</v>
      </c>
      <c r="F7" s="1" t="s">
        <v>12</v>
      </c>
      <c r="G7" s="15">
        <f>IF(E7&lt;&gt;"",VLOOKUP(F7,Personalrichtsätze!$A$4:$C$29,3,FALSE)*E7/12*D7,"")</f>
        <v>42550</v>
      </c>
      <c r="H7" s="109"/>
      <c r="I7" s="110"/>
      <c r="J7" s="108" t="str">
        <f>IF(I7&lt;&gt;"",(VLOOKUP(H7,Personalrichtsätze!A$35:C$37,3,FALSE)*I7*D7),"")</f>
        <v/>
      </c>
      <c r="K7" s="110"/>
      <c r="L7" s="108" t="str">
        <f>IF(K7&lt;&gt;"",(VLOOKUP(H7,Personalrichtsätze!A$35:D$37,4,FALSE)*K7*D7),"")</f>
        <v/>
      </c>
      <c r="M7" s="103"/>
    </row>
    <row r="8" spans="1:13" x14ac:dyDescent="0.25">
      <c r="A8" s="21" t="s">
        <v>43</v>
      </c>
      <c r="B8" s="12">
        <v>1</v>
      </c>
      <c r="C8" s="16" t="s">
        <v>44</v>
      </c>
      <c r="D8" s="13"/>
      <c r="E8" s="14"/>
      <c r="F8" s="1"/>
      <c r="G8" s="15" t="str">
        <f>IF(E8&lt;&gt;"",VLOOKUP(F8,Personalrichtsätze!$A$4:$C$29,3,FALSE)*E8/12*D8,"")</f>
        <v/>
      </c>
      <c r="H8" s="109"/>
      <c r="I8" s="97"/>
      <c r="J8" s="108" t="str">
        <f>IF(I8&lt;&gt;"",(VLOOKUP(H8,Personalrichtsätze!A$35:C$37,3,FALSE)*I8*D8),"")</f>
        <v/>
      </c>
      <c r="K8" s="97"/>
      <c r="L8" s="108" t="str">
        <f>IF(K8&lt;&gt;"",(VLOOKUP(H8,Personalrichtsätze!A$35:D$37,4,FALSE)*K8*D8),"")</f>
        <v/>
      </c>
      <c r="M8" s="103">
        <v>2000</v>
      </c>
    </row>
    <row r="9" spans="1:13" ht="31" x14ac:dyDescent="0.25">
      <c r="A9" s="21" t="s">
        <v>2</v>
      </c>
      <c r="B9" s="12">
        <v>2</v>
      </c>
      <c r="C9" s="128" t="s">
        <v>45</v>
      </c>
      <c r="D9" s="13">
        <v>7</v>
      </c>
      <c r="E9" s="14"/>
      <c r="F9" s="1"/>
      <c r="G9" s="15" t="str">
        <f>IF(E9&lt;&gt;"",VLOOKUP(F9,Personalrichtsätze!$A$4:$C$29,3,FALSE)*E9/12*D9,"")</f>
        <v/>
      </c>
      <c r="H9" s="109" t="s">
        <v>32</v>
      </c>
      <c r="I9" s="97"/>
      <c r="J9" s="108" t="str">
        <f>IF(I9&lt;&gt;"",(VLOOKUP(H9,Personalrichtsätze!A$35:C$37,3,FALSE)*I9*D9),"")</f>
        <v/>
      </c>
      <c r="K9" s="97">
        <v>20</v>
      </c>
      <c r="L9" s="108">
        <f>IF(K9&lt;&gt;"",(VLOOKUP(H9,Personalrichtsätze!A$35:D$37,4,FALSE)*K9*D9),"")</f>
        <v>3620.4000000000005</v>
      </c>
      <c r="M9" s="103"/>
    </row>
    <row r="10" spans="1:13" x14ac:dyDescent="0.25">
      <c r="A10" s="21" t="s">
        <v>2</v>
      </c>
      <c r="B10" s="12">
        <v>1</v>
      </c>
      <c r="C10" s="128" t="s">
        <v>46</v>
      </c>
      <c r="D10" s="13">
        <v>3</v>
      </c>
      <c r="E10" s="14"/>
      <c r="F10" s="1"/>
      <c r="G10" s="15" t="str">
        <f>IF(E10&lt;&gt;"",VLOOKUP(F10,Personalrichtsätze!$A$4:$C$29,3,FALSE)*E10/12*D10,"")</f>
        <v/>
      </c>
      <c r="H10" s="109" t="s">
        <v>33</v>
      </c>
      <c r="I10" s="97">
        <v>10</v>
      </c>
      <c r="J10" s="108">
        <f>IF(I10&lt;&gt;"",(VLOOKUP(H10,Personalrichtsätze!A$35:C$37,3,FALSE)*I10*D10),"")</f>
        <v>541.19999999999993</v>
      </c>
      <c r="K10" s="97"/>
      <c r="L10" s="108" t="str">
        <f>IF(K10&lt;&gt;"",(VLOOKUP(H10,Personalrichtsätze!A$35:D$37,4,FALSE)*K10*D10),"")</f>
        <v/>
      </c>
      <c r="M10" s="103"/>
    </row>
    <row r="11" spans="1:13" x14ac:dyDescent="0.25">
      <c r="A11" s="21" t="s">
        <v>2</v>
      </c>
      <c r="B11" s="12">
        <v>1</v>
      </c>
      <c r="C11" s="128" t="s">
        <v>46</v>
      </c>
      <c r="D11" s="13">
        <v>9</v>
      </c>
      <c r="E11" s="14"/>
      <c r="F11" s="1"/>
      <c r="G11" s="15" t="str">
        <f>IF(E11&lt;&gt;"",VLOOKUP(F11,Personalrichtsätze!$A$4:$C$29,3,FALSE)*E11/12*D11,"")</f>
        <v/>
      </c>
      <c r="H11" s="109" t="s">
        <v>33</v>
      </c>
      <c r="I11" s="97"/>
      <c r="J11" s="108" t="str">
        <f>IF(I11&lt;&gt;"",(VLOOKUP(H11,Personalrichtsätze!A$35:C$37,3,FALSE)*I11*D11),"")</f>
        <v/>
      </c>
      <c r="K11" s="97">
        <v>10</v>
      </c>
      <c r="L11" s="108">
        <f>IF(K11&lt;&gt;"",(VLOOKUP(H11,Personalrichtsätze!A$35:D$37,4,FALSE)*K11*D11),"")</f>
        <v>1712.7</v>
      </c>
      <c r="M11" s="103"/>
    </row>
    <row r="12" spans="1:13" x14ac:dyDescent="0.25">
      <c r="A12" s="21" t="s">
        <v>2</v>
      </c>
      <c r="B12" s="12">
        <v>2</v>
      </c>
      <c r="C12" s="128" t="s">
        <v>46</v>
      </c>
      <c r="D12" s="13">
        <v>4</v>
      </c>
      <c r="E12" s="14"/>
      <c r="F12" s="1"/>
      <c r="G12" s="15"/>
      <c r="H12" s="109" t="s">
        <v>215</v>
      </c>
      <c r="I12" s="97">
        <v>10</v>
      </c>
      <c r="J12" s="108">
        <f>IF(I12&lt;&gt;"",(VLOOKUP(H12,Personalrichtsätze!A$35:C$37,3,FALSE)*I12*D12),"")</f>
        <v>678.40000000000009</v>
      </c>
      <c r="K12" s="97"/>
      <c r="L12" s="108" t="str">
        <f>IF(K12&lt;&gt;"",(VLOOKUP(H12,Personalrichtsätze!A$35:D$37,4,FALSE)*K12*D12),"")</f>
        <v/>
      </c>
      <c r="M12" s="103"/>
    </row>
    <row r="13" spans="1:13" x14ac:dyDescent="0.25">
      <c r="A13" s="21" t="s">
        <v>2</v>
      </c>
      <c r="B13" s="12">
        <v>2</v>
      </c>
      <c r="C13" s="128" t="s">
        <v>47</v>
      </c>
      <c r="D13" s="13">
        <v>12</v>
      </c>
      <c r="E13" s="14">
        <v>0.3</v>
      </c>
      <c r="F13" s="1" t="s">
        <v>20</v>
      </c>
      <c r="G13" s="15">
        <f>IF(E13&lt;&gt;"",VLOOKUP(F13,Personalrichtsätze!$A$4:$C$29,3,FALSE)*E13/12*D13,"")</f>
        <v>15600</v>
      </c>
      <c r="H13" s="109"/>
      <c r="I13" s="97"/>
      <c r="J13" s="108" t="str">
        <f>IF(I13&lt;&gt;"",(VLOOKUP(H13,Personalrichtsätze!A$35:C$37,3,FALSE)*I13*D13),"")</f>
        <v/>
      </c>
      <c r="K13" s="97"/>
      <c r="L13" s="108" t="str">
        <f>IF(K13&lt;&gt;"",(VLOOKUP(H13,Personalrichtsätze!A$35:D$37,4,FALSE)*K13*D13),"")</f>
        <v/>
      </c>
      <c r="M13" s="103"/>
    </row>
    <row r="14" spans="1:13" x14ac:dyDescent="0.25">
      <c r="A14" s="21" t="s">
        <v>30</v>
      </c>
      <c r="B14" s="12">
        <v>1</v>
      </c>
      <c r="C14" s="128" t="s">
        <v>48</v>
      </c>
      <c r="D14" s="13"/>
      <c r="E14" s="14"/>
      <c r="F14" s="1"/>
      <c r="G14" s="15" t="str">
        <f>IF(E14&lt;&gt;"",VLOOKUP(F14,Personalrichtsätze!$A$4:$C$29,3,FALSE)*E14/12*D14,"")</f>
        <v/>
      </c>
      <c r="H14" s="109"/>
      <c r="I14" s="97"/>
      <c r="J14" s="108" t="str">
        <f>IF(I14&lt;&gt;"",(VLOOKUP(H14,Personalrichtsätze!A$35:C$37,3,FALSE)*I14*D14),"")</f>
        <v/>
      </c>
      <c r="K14" s="97"/>
      <c r="L14" s="108" t="str">
        <f>IF(K14&lt;&gt;"",(VLOOKUP(H14,Personalrichtsätze!A$35:D$37,4,FALSE)*K14*D14),"")</f>
        <v/>
      </c>
      <c r="M14" s="103">
        <v>4500</v>
      </c>
    </row>
    <row r="15" spans="1:13" x14ac:dyDescent="0.25">
      <c r="A15" s="21"/>
      <c r="B15" s="12"/>
      <c r="C15" s="16"/>
      <c r="D15" s="13"/>
      <c r="E15" s="14"/>
      <c r="F15" s="1"/>
      <c r="G15" s="15" t="str">
        <f>IF(E15&lt;&gt;"",VLOOKUP(F15,Personalrichtsätze!$A$4:$C$29,3,FALSE)*E15/12*D15,"")</f>
        <v/>
      </c>
      <c r="H15" s="109"/>
      <c r="I15" s="97"/>
      <c r="J15" s="108" t="str">
        <f>IF(I15&lt;&gt;"",(VLOOKUP(H15,Personalrichtsätze!A$35:C$37,3,FALSE)*I15*D15),"")</f>
        <v/>
      </c>
      <c r="K15" s="97"/>
      <c r="L15" s="108" t="str">
        <f>IF(K15&lt;&gt;"",(VLOOKUP(H15,Personalrichtsätze!A$35:D$37,4,FALSE)*K15*D15),"")</f>
        <v/>
      </c>
      <c r="M15" s="103"/>
    </row>
    <row r="16" spans="1:13" x14ac:dyDescent="0.25">
      <c r="A16" s="21"/>
      <c r="B16" s="12"/>
      <c r="C16" s="16"/>
      <c r="D16" s="13"/>
      <c r="E16" s="14"/>
      <c r="F16" s="1"/>
      <c r="G16" s="15" t="str">
        <f>IF(E16&lt;&gt;"",VLOOKUP(F16,Personalrichtsätze!$A$4:$C$29,3,FALSE)*E16/12*D16,"")</f>
        <v/>
      </c>
      <c r="H16" s="109"/>
      <c r="I16" s="97"/>
      <c r="J16" s="108" t="str">
        <f>IF(I16&lt;&gt;"",(VLOOKUP(H16,Personalrichtsätze!A$35:C$37,3,FALSE)*I16*D16),"")</f>
        <v/>
      </c>
      <c r="K16" s="97"/>
      <c r="L16" s="108" t="str">
        <f>IF(K16&lt;&gt;"",(VLOOKUP(H16,Personalrichtsätze!A$35:D$37,4,FALSE)*K16*D16),"")</f>
        <v/>
      </c>
      <c r="M16" s="103"/>
    </row>
    <row r="17" spans="1:13" x14ac:dyDescent="0.25">
      <c r="A17" s="21"/>
      <c r="B17" s="12"/>
      <c r="C17" s="16"/>
      <c r="D17" s="13"/>
      <c r="E17" s="14"/>
      <c r="F17" s="1"/>
      <c r="G17" s="15" t="str">
        <f>IF(E17&lt;&gt;"",VLOOKUP(F17,Personalrichtsätze!$A$4:$C$29,3,FALSE)*E17/12*D17,"")</f>
        <v/>
      </c>
      <c r="H17" s="109"/>
      <c r="I17" s="97"/>
      <c r="J17" s="108" t="str">
        <f>IF(I17&lt;&gt;"",(VLOOKUP(H17,Personalrichtsätze!A$35:C$37,3,FALSE)*I17*D17),"")</f>
        <v/>
      </c>
      <c r="K17" s="97"/>
      <c r="L17" s="108" t="str">
        <f>IF(K17&lt;&gt;"",(VLOOKUP(H17,Personalrichtsätze!A$35:D$37,4,FALSE)*K17*D17),"")</f>
        <v/>
      </c>
      <c r="M17" s="103"/>
    </row>
    <row r="18" spans="1:13" x14ac:dyDescent="0.25">
      <c r="A18" s="21"/>
      <c r="B18" s="12"/>
      <c r="C18" s="16"/>
      <c r="D18" s="13"/>
      <c r="E18" s="14"/>
      <c r="F18" s="1"/>
      <c r="G18" s="15" t="str">
        <f>IF(E18&lt;&gt;"",VLOOKUP(F18,Personalrichtsätze!$A$4:$C$29,3,FALSE)*E18/12*D18,"")</f>
        <v/>
      </c>
      <c r="H18" s="109"/>
      <c r="I18" s="97"/>
      <c r="J18" s="108" t="str">
        <f>IF(I18&lt;&gt;"",(VLOOKUP(H18,Personalrichtsätze!A$35:C$37,3,FALSE)*I18*D18),"")</f>
        <v/>
      </c>
      <c r="K18" s="97"/>
      <c r="L18" s="108" t="str">
        <f>IF(K18&lt;&gt;"",(VLOOKUP(H18,Personalrichtsätze!A$35:D$37,4,FALSE)*K18*D18),"")</f>
        <v/>
      </c>
      <c r="M18" s="103"/>
    </row>
    <row r="19" spans="1:13" x14ac:dyDescent="0.25">
      <c r="A19" s="21"/>
      <c r="B19" s="12"/>
      <c r="C19" s="16"/>
      <c r="D19" s="13"/>
      <c r="E19" s="14"/>
      <c r="F19" s="1"/>
      <c r="G19" s="15" t="str">
        <f>IF(E19&lt;&gt;"",VLOOKUP(F19,Personalrichtsätze!$A$4:$C$29,3,FALSE)*E19/12*D19,"")</f>
        <v/>
      </c>
      <c r="H19" s="109"/>
      <c r="I19" s="97"/>
      <c r="J19" s="108" t="str">
        <f>IF(I19&lt;&gt;"",(VLOOKUP(H19,Personalrichtsätze!A$35:C$37,3,FALSE)*I19*D19),"")</f>
        <v/>
      </c>
      <c r="K19" s="97"/>
      <c r="L19" s="108" t="str">
        <f>IF(K19&lt;&gt;"",(VLOOKUP(H19,Personalrichtsätze!A$35:D$37,4,FALSE)*K19*D19),"")</f>
        <v/>
      </c>
      <c r="M19" s="103"/>
    </row>
    <row r="20" spans="1:13" x14ac:dyDescent="0.25">
      <c r="A20" s="21"/>
      <c r="B20" s="12"/>
      <c r="C20" s="16"/>
      <c r="D20" s="13"/>
      <c r="E20" s="14"/>
      <c r="F20" s="1"/>
      <c r="G20" s="15" t="str">
        <f>IF(E20&lt;&gt;"",VLOOKUP(F20,Personalrichtsätze!$A$4:$C$29,3,FALSE)*E20/12*D20,"")</f>
        <v/>
      </c>
      <c r="H20" s="109"/>
      <c r="I20" s="97"/>
      <c r="J20" s="108" t="str">
        <f>IF(I20&lt;&gt;"",(VLOOKUP(H20,Personalrichtsätze!A$35:C$37,3,FALSE)*I20*D20),"")</f>
        <v/>
      </c>
      <c r="K20" s="97"/>
      <c r="L20" s="108" t="str">
        <f>IF(K20&lt;&gt;"",(VLOOKUP(H20,Personalrichtsätze!A$35:D$37,4,FALSE)*K20*D20),"")</f>
        <v/>
      </c>
      <c r="M20" s="103"/>
    </row>
    <row r="21" spans="1:13" x14ac:dyDescent="0.25">
      <c r="A21" s="21"/>
      <c r="B21" s="12"/>
      <c r="C21" s="16"/>
      <c r="D21" s="13"/>
      <c r="E21" s="14"/>
      <c r="F21" s="1"/>
      <c r="G21" s="15" t="str">
        <f>IF(E21&lt;&gt;"",VLOOKUP(F21,Personalrichtsätze!$A$4:$C$29,3,FALSE)*E21/12*D21,"")</f>
        <v/>
      </c>
      <c r="H21" s="109"/>
      <c r="I21" s="97"/>
      <c r="J21" s="108" t="str">
        <f>IF(I21&lt;&gt;"",(VLOOKUP(H21,Personalrichtsätze!A$35:C$37,3,FALSE)*I21*D21),"")</f>
        <v/>
      </c>
      <c r="K21" s="97"/>
      <c r="L21" s="108" t="str">
        <f>IF(K21&lt;&gt;"",(VLOOKUP(H21,Personalrichtsätze!A$35:D$37,4,FALSE)*K21*D21),"")</f>
        <v/>
      </c>
      <c r="M21" s="103"/>
    </row>
    <row r="22" spans="1:13" ht="20.5" thickBot="1" x14ac:dyDescent="0.3">
      <c r="A22" s="22"/>
      <c r="B22" s="17"/>
      <c r="C22" s="23"/>
      <c r="D22" s="18"/>
      <c r="E22" s="19"/>
      <c r="F22" s="1"/>
      <c r="G22" s="15" t="str">
        <f>IF(E22&lt;&gt;"",VLOOKUP(F22,Personalrichtsätze!$A$4:$C$29,3,FALSE)*E22/12*D22,"")</f>
        <v/>
      </c>
      <c r="H22" s="123"/>
      <c r="I22" s="100"/>
      <c r="J22" s="127" t="str">
        <f>IF(I22&lt;&gt;"",(VLOOKUP(H22,Personalrichtsätze!A$35:C$37,3,FALSE)*I22*D22),"")</f>
        <v/>
      </c>
      <c r="K22" s="100"/>
      <c r="L22" s="127" t="str">
        <f>IF(K22&lt;&gt;"",(VLOOKUP(H22,Personalrichtsätze!A$35:D$37,4,FALSE)*K22*D22),"")</f>
        <v/>
      </c>
      <c r="M22" s="107"/>
    </row>
    <row r="23" spans="1:13" ht="20.5" thickBot="1" x14ac:dyDescent="0.3">
      <c r="A23" s="35" t="s">
        <v>41</v>
      </c>
      <c r="B23" s="36"/>
      <c r="C23" s="37"/>
      <c r="D23" s="38"/>
      <c r="E23" s="38"/>
      <c r="F23" s="39"/>
      <c r="G23" s="39"/>
      <c r="H23" s="99"/>
      <c r="I23" s="98"/>
      <c r="J23" s="98"/>
      <c r="K23" s="98"/>
      <c r="L23" s="126" t="str">
        <f>IF(K23&lt;&gt;"",(VLOOKUP(H23,Personalrichtsätze!B$35:D$37,4,FALSE)*K23*D23),"")</f>
        <v/>
      </c>
      <c r="M23" s="118">
        <f>SUM($G$7:$G$22)+SUM($J$7:$J$22)+SUM($L$7:$L$22)+SUM($M$7:$M$22)</f>
        <v>71202.7</v>
      </c>
    </row>
    <row r="24" spans="1:13" ht="21" thickTop="1" thickBot="1" x14ac:dyDescent="0.3">
      <c r="C24" s="40"/>
      <c r="D24" s="41"/>
      <c r="M24" s="122"/>
    </row>
    <row r="25" spans="1:13" x14ac:dyDescent="0.25">
      <c r="A25" s="71" t="s">
        <v>178</v>
      </c>
      <c r="B25" s="42"/>
      <c r="C25" s="43"/>
      <c r="D25" s="44"/>
      <c r="E25" s="70" t="s">
        <v>179</v>
      </c>
      <c r="F25" s="43"/>
      <c r="G25" s="43"/>
      <c r="H25" s="44"/>
      <c r="I25" s="73" t="s">
        <v>185</v>
      </c>
      <c r="J25" s="65"/>
      <c r="K25" s="65"/>
      <c r="L25" s="65"/>
      <c r="M25" s="119" t="s">
        <v>180</v>
      </c>
    </row>
    <row r="26" spans="1:13" x14ac:dyDescent="0.25">
      <c r="A26" s="162"/>
      <c r="B26" s="163"/>
      <c r="C26" s="163"/>
      <c r="D26" s="41"/>
      <c r="E26" s="164"/>
      <c r="F26" s="164"/>
      <c r="G26" s="164"/>
      <c r="H26" s="164"/>
      <c r="I26" s="165"/>
      <c r="J26" s="165"/>
      <c r="K26" s="124"/>
      <c r="L26" s="45"/>
      <c r="M26" s="101"/>
    </row>
    <row r="27" spans="1:13" x14ac:dyDescent="0.25">
      <c r="A27" s="46"/>
      <c r="B27" s="47"/>
      <c r="C27" s="40"/>
      <c r="D27" s="41"/>
      <c r="M27" s="48"/>
    </row>
    <row r="28" spans="1:13" x14ac:dyDescent="0.25">
      <c r="A28" s="72" t="s">
        <v>177</v>
      </c>
      <c r="B28" s="47"/>
      <c r="C28" s="40"/>
      <c r="D28" s="41"/>
      <c r="E28" s="69" t="s">
        <v>194</v>
      </c>
      <c r="I28" s="74" t="s">
        <v>192</v>
      </c>
      <c r="L28" s="74"/>
      <c r="M28" s="48"/>
    </row>
    <row r="29" spans="1:13" x14ac:dyDescent="0.25">
      <c r="A29" s="162"/>
      <c r="B29" s="163"/>
      <c r="C29" s="163"/>
      <c r="D29" s="41"/>
      <c r="E29" s="164"/>
      <c r="F29" s="164"/>
      <c r="G29" s="164"/>
      <c r="H29" s="164"/>
      <c r="I29" s="66"/>
      <c r="J29" s="45"/>
      <c r="K29" s="45"/>
      <c r="L29" s="67"/>
      <c r="M29" s="120"/>
    </row>
    <row r="30" spans="1:13" x14ac:dyDescent="0.25">
      <c r="A30" s="46"/>
      <c r="B30" s="47"/>
      <c r="C30" s="40"/>
      <c r="D30" s="41"/>
      <c r="L30" s="68"/>
      <c r="M30" s="96"/>
    </row>
    <row r="31" spans="1:13" x14ac:dyDescent="0.25">
      <c r="A31" s="46"/>
      <c r="B31" s="47"/>
      <c r="C31" s="40"/>
      <c r="D31" s="41"/>
      <c r="M31" s="48"/>
    </row>
    <row r="32" spans="1:13" x14ac:dyDescent="0.25">
      <c r="A32" s="49"/>
      <c r="C32" s="40"/>
      <c r="D32" s="41"/>
      <c r="M32" s="48"/>
    </row>
    <row r="33" spans="1:13" x14ac:dyDescent="0.25">
      <c r="A33" s="49"/>
      <c r="C33" s="40"/>
      <c r="D33" s="41"/>
      <c r="M33" s="48"/>
    </row>
    <row r="34" spans="1:13" x14ac:dyDescent="0.25">
      <c r="A34" s="168"/>
      <c r="B34" s="160"/>
      <c r="C34" s="160"/>
      <c r="D34" s="40"/>
      <c r="E34" s="164"/>
      <c r="F34" s="164"/>
      <c r="G34" s="164"/>
      <c r="H34" s="164"/>
      <c r="I34" s="171"/>
      <c r="J34" s="171"/>
      <c r="K34" s="41"/>
      <c r="L34" s="41"/>
      <c r="M34" s="121"/>
    </row>
    <row r="35" spans="1:13" ht="20.5" thickBot="1" x14ac:dyDescent="0.3">
      <c r="A35" s="50" t="s">
        <v>187</v>
      </c>
      <c r="B35" s="51"/>
      <c r="C35" s="51"/>
      <c r="D35" s="51"/>
      <c r="E35" s="52" t="s">
        <v>188</v>
      </c>
      <c r="F35" s="53"/>
      <c r="G35" s="53"/>
      <c r="H35" s="54"/>
      <c r="I35" s="52" t="s">
        <v>193</v>
      </c>
      <c r="J35" s="51"/>
      <c r="K35" s="51"/>
      <c r="L35" s="51"/>
      <c r="M35" s="55"/>
    </row>
    <row r="36" spans="1:13" x14ac:dyDescent="0.25">
      <c r="C36" s="40"/>
      <c r="D36" s="41"/>
    </row>
    <row r="37" spans="1:13" x14ac:dyDescent="0.25">
      <c r="A37" s="56" t="s">
        <v>183</v>
      </c>
      <c r="C37" s="40"/>
      <c r="D37" s="41"/>
    </row>
    <row r="38" spans="1:13" x14ac:dyDescent="0.25">
      <c r="A38" s="56" t="s">
        <v>184</v>
      </c>
      <c r="C38" s="40"/>
      <c r="D38" s="41"/>
    </row>
    <row r="39" spans="1:13" ht="20.5" thickBot="1" x14ac:dyDescent="0.3">
      <c r="A39" s="56"/>
      <c r="C39" s="40"/>
      <c r="D39" s="41"/>
    </row>
    <row r="40" spans="1:13" ht="20.5" thickBot="1" x14ac:dyDescent="0.3">
      <c r="A40" s="20"/>
      <c r="B40" s="30" t="s">
        <v>7</v>
      </c>
      <c r="C40" s="40"/>
      <c r="D40" s="41"/>
    </row>
    <row r="41" spans="1:13" ht="20.5" thickBot="1" x14ac:dyDescent="0.3">
      <c r="C41" s="40"/>
      <c r="D41" s="41"/>
    </row>
    <row r="42" spans="1:13" ht="20.5" thickBot="1" x14ac:dyDescent="0.3">
      <c r="A42" s="20"/>
      <c r="B42" s="30" t="s">
        <v>8</v>
      </c>
      <c r="D42" s="161" t="s">
        <v>181</v>
      </c>
      <c r="E42" s="161"/>
      <c r="F42" s="161"/>
      <c r="G42" s="161"/>
      <c r="H42" s="160"/>
      <c r="I42" s="160"/>
      <c r="J42" s="30" t="s">
        <v>182</v>
      </c>
    </row>
    <row r="43" spans="1:13" x14ac:dyDescent="0.25">
      <c r="C43" s="40"/>
    </row>
    <row r="45" spans="1:13" x14ac:dyDescent="0.25">
      <c r="A45" s="30" t="s">
        <v>176</v>
      </c>
    </row>
    <row r="46" spans="1:13" x14ac:dyDescent="0.25">
      <c r="A46" s="30" t="s">
        <v>190</v>
      </c>
    </row>
    <row r="47" spans="1:13" x14ac:dyDescent="0.25">
      <c r="A47" s="30" t="s">
        <v>191</v>
      </c>
    </row>
    <row r="48" spans="1:13" x14ac:dyDescent="0.4">
      <c r="A48" s="57" t="s">
        <v>220</v>
      </c>
    </row>
    <row r="49" spans="1:9" x14ac:dyDescent="0.25">
      <c r="H49" s="29"/>
    </row>
    <row r="50" spans="1:9" x14ac:dyDescent="0.25">
      <c r="A50" s="58" t="s">
        <v>39</v>
      </c>
      <c r="B50" s="59"/>
      <c r="C50" s="59"/>
      <c r="D50" s="59"/>
      <c r="E50" s="60"/>
      <c r="F50" s="60"/>
      <c r="G50" s="60"/>
      <c r="I50" s="61"/>
    </row>
    <row r="51" spans="1:9" x14ac:dyDescent="0.25">
      <c r="A51" s="62"/>
    </row>
    <row r="52" spans="1:9" x14ac:dyDescent="0.25">
      <c r="A52" s="62" t="s">
        <v>3</v>
      </c>
    </row>
    <row r="53" spans="1:9" x14ac:dyDescent="0.25">
      <c r="A53" s="62" t="s">
        <v>4</v>
      </c>
    </row>
    <row r="54" spans="1:9" x14ac:dyDescent="0.25">
      <c r="A54" s="62" t="s">
        <v>5</v>
      </c>
    </row>
    <row r="55" spans="1:9" x14ac:dyDescent="0.25">
      <c r="A55" s="63"/>
      <c r="B55" s="64"/>
      <c r="C55" s="64"/>
      <c r="D55" s="64"/>
      <c r="E55" s="28"/>
      <c r="F55" s="28"/>
      <c r="G55" s="28"/>
      <c r="H55" s="29"/>
      <c r="I55" s="29"/>
    </row>
    <row r="57" spans="1:9" x14ac:dyDescent="0.25">
      <c r="A57" s="30" t="s">
        <v>223</v>
      </c>
    </row>
  </sheetData>
  <sheetProtection algorithmName="SHA-512" hashValue="YeA64y7a6b6LF61OW7l0b7vZ9YeP0XIcPtZMyhuFFXuHmSVPS+ylET4YuE6K9E8PilIFuHBYNwOV3FTC06VAzw==" saltValue="HTmYikCH4KGymmGdoLMTmw==" spinCount="100000" sheet="1" insertRows="0" sort="0" autoFilter="0"/>
  <mergeCells count="14">
    <mergeCell ref="D42:G42"/>
    <mergeCell ref="H42:I42"/>
    <mergeCell ref="A1:M1"/>
    <mergeCell ref="A2:M2"/>
    <mergeCell ref="I5:J5"/>
    <mergeCell ref="K5:L5"/>
    <mergeCell ref="A26:C26"/>
    <mergeCell ref="E26:H26"/>
    <mergeCell ref="I26:J26"/>
    <mergeCell ref="A29:C29"/>
    <mergeCell ref="E29:H29"/>
    <mergeCell ref="A34:C34"/>
    <mergeCell ref="E34:H34"/>
    <mergeCell ref="I34:J34"/>
  </mergeCells>
  <dataValidations count="7">
    <dataValidation type="list" allowBlank="1" showInputMessage="1" showErrorMessage="1" errorTitle="Wertigkeit" error="Wertigkeit in E-Stufen lt. Liste_x000a_" promptTitle="Wertigkeit" prompt="Wertigkeit" sqref="F7:F22" xr:uid="{00000000-0002-0000-0400-000000000000}">
      <formula1>"E1, E2, E2Ü, E15Ü, E2-E5, E6-E9, E3, E4, E5, E6, E7, E8, E9a, E9b, E10, E11, E12, E13, E13Ü, E14, E15, PKW-Fahrer,"</formula1>
    </dataValidation>
    <dataValidation type="list" allowBlank="1" showInputMessage="1" showErrorMessage="1" errorTitle="Kategorie Hiwi" error="Bitte eine der drei Auswahlmöglichkeiten eingeben" promptTitle="Auswahl Art Hiwi" prompt="Bitte geben Sie aus der Liste die Art der Hilfskraft an; die Kategorien a), b) und c) sind unten inhaltlich aufgeführt_x000a_" sqref="H7:H22" xr:uid="{00000000-0002-0000-0400-000001000000}">
      <mc:AlternateContent xmlns:x12ac="http://schemas.microsoft.com/office/spreadsheetml/2011/1/ac" xmlns:mc="http://schemas.openxmlformats.org/markup-compatibility/2006">
        <mc:Choice Requires="x12ac">
          <x12ac:list>a) Hiwi abg.HB," b) Hiwi FH,BCAb", c) stud. Hilfskraft</x12ac:list>
        </mc:Choice>
        <mc:Fallback>
          <formula1>"a) Hiwi abg.HB, b) Hiwi FH,BCAb, c) stud. Hilfskraft"</formula1>
        </mc:Fallback>
      </mc:AlternateContent>
    </dataValidation>
    <dataValidation type="list" allowBlank="1" showInputMessage="1" showErrorMessage="1" errorTitle="Werteeingabe eingeschränkt" error="Werteeingabe auf Auswahlliste beschränkt" promptTitle="Kategorie" sqref="A7:A22" xr:uid="{00000000-0002-0000-0400-000002000000}">
      <formula1>"Personal, Sachmittel, Literaturmittel, Investitionen"</formula1>
    </dataValidation>
    <dataValidation type="whole" allowBlank="1" showInputMessage="1" showErrorMessage="1" errorTitle="Stufe lt. VwV" error="nur Stufe 1, 2 oder 3 zulässig" promptTitle="Zuordnung Maßnahme Stufe lt. VwV" sqref="B7:B22" xr:uid="{00000000-0002-0000-0400-000003000000}">
      <formula1>1</formula1>
      <formula2>3</formula2>
    </dataValidation>
    <dataValidation type="textLength" allowBlank="1" showInputMessage="1" showErrorMessage="1" errorTitle="VZÄ-Anteil" error="VZÄ-Anteile bitte wie folgt eingeben:_x000a_z.B 1,00 =100% Beschäftigungsumfang; 0,75 =75% Beschäftigungsumfang; 0,50 = 50% Beschäftigungsumfang usw._x000a_" promptTitle="VZÄ-Anteile eingeben" prompt="VZÄ-Anteile bitte wie folgt eingeben:_x000a_z.B 1,00 =100% Beschäftigungsumfang; 0,75 =75% Beschäftigungsumfang; 0,50 = 50% Beschäftigungsumfang usw._x000a_" sqref="E7:E22" xr:uid="{00000000-0002-0000-0400-000004000000}">
      <formula1>1</formula1>
      <formula2>4</formula2>
    </dataValidation>
    <dataValidation type="textLength" operator="lessThanOrEqual" allowBlank="1" showInputMessage="1" showErrorMessage="1" errorTitle="Monate" error="Bitte ganze oder halbe Monate eingeben." promptTitle="Monate" prompt="Bitte ganze oder halbe Monate eintragen; z.B. 4 od. 4,5 Monate_x000a_" sqref="D7:D22" xr:uid="{00000000-0002-0000-0400-000005000000}">
      <formula1>3</formula1>
    </dataValidation>
    <dataValidation type="list" allowBlank="1" sqref="A26" xr:uid="{00000000-0002-0000-0400-000006000000}">
      <formula1>Fachbereiche</formula1>
    </dataValidation>
  </dataValidations>
  <hyperlinks>
    <hyperlink ref="A48" r:id="rId1" display="mailto:studierendenvorschlagsbudget@stura.org" xr:uid="{00000000-0004-0000-0400-000000000000}"/>
  </hyperlinks>
  <pageMargins left="0.7" right="0.7" top="0.75" bottom="0.75" header="0.3" footer="0.3"/>
  <pageSetup paperSize="9" scale="4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Hinweise zur Ausfüllung Antrag</vt:lpstr>
      <vt:lpstr>Einzelantrag</vt:lpstr>
      <vt:lpstr>VwV - Stufen</vt:lpstr>
      <vt:lpstr>Personalrichtsätze</vt:lpstr>
      <vt:lpstr>Musterbefüllung</vt:lpstr>
      <vt:lpstr>Einzelantrag!Druckbereich</vt:lpstr>
      <vt:lpstr>Musterbefüllung!Druckbereich</vt:lpstr>
    </vt:vector>
  </TitlesOfParts>
  <Company>Zentrale Universitätsverwaltung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TestGaudes</dc:creator>
  <cp:lastModifiedBy>Jule R.</cp:lastModifiedBy>
  <cp:lastPrinted>2019-05-14T07:58:13Z</cp:lastPrinted>
  <dcterms:created xsi:type="dcterms:W3CDTF">2007-10-25T13:35:35Z</dcterms:created>
  <dcterms:modified xsi:type="dcterms:W3CDTF">2024-05-13T12:37:23Z</dcterms:modified>
</cp:coreProperties>
</file>